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RORIENTE\Desktop\"/>
    </mc:Choice>
  </mc:AlternateContent>
  <xr:revisionPtr revIDLastSave="0" documentId="13_ncr:1_{51135B13-18A7-40F8-A213-4CA29A7180E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firstSheet="1" xr2:uid="{00000000-000D-0000-FFFF-FFFF00000000}"/>
  </bookViews>
  <sheets>
    <sheet name="PLAN ANTICORRUPCIÓN" sheetId="6" r:id="rId1"/>
    <sheet name="RIESGOS" sheetId="5" r:id="rId2"/>
    <sheet name="TRAMITES" sheetId="7" r:id="rId3"/>
    <sheet name="RdCUENTAS" sheetId="8" r:id="rId4"/>
    <sheet name="ATENCION CIUDADANO" sheetId="9" r:id="rId5"/>
    <sheet name="TRANSPARENCIA" sheetId="10" r:id="rId6"/>
    <sheet name="INICIATIVAS" sheetId="11" r:id="rId7"/>
    <sheet name="Mapa de Corrupción" sheetId="12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2" l="1"/>
  <c r="H46" i="12"/>
  <c r="K46" i="12" s="1"/>
  <c r="L46" i="12" s="1"/>
  <c r="J45" i="12"/>
  <c r="H45" i="12"/>
  <c r="K45" i="12" s="1"/>
  <c r="L45" i="12" s="1"/>
  <c r="J44" i="12"/>
  <c r="H44" i="12"/>
  <c r="K44" i="12" s="1"/>
  <c r="L44" i="12" s="1"/>
  <c r="J43" i="12"/>
  <c r="H43" i="12"/>
  <c r="K43" i="12" s="1"/>
  <c r="L43" i="12" s="1"/>
  <c r="J42" i="12"/>
  <c r="H42" i="12"/>
  <c r="K42" i="12" s="1"/>
  <c r="L42" i="12" s="1"/>
  <c r="J41" i="12"/>
  <c r="H41" i="12"/>
  <c r="K41" i="12" s="1"/>
  <c r="L41" i="12" s="1"/>
  <c r="J40" i="12"/>
  <c r="H40" i="12"/>
  <c r="K40" i="12" s="1"/>
  <c r="L40" i="12" s="1"/>
  <c r="J39" i="12"/>
  <c r="H39" i="12"/>
  <c r="K39" i="12" s="1"/>
  <c r="L39" i="12" s="1"/>
  <c r="J38" i="12"/>
  <c r="H38" i="12"/>
  <c r="K38" i="12" s="1"/>
  <c r="L38" i="12" s="1"/>
  <c r="J37" i="12"/>
  <c r="H37" i="12"/>
  <c r="J36" i="12"/>
  <c r="H36" i="12"/>
  <c r="K36" i="12" s="1"/>
  <c r="L36" i="12" s="1"/>
  <c r="J35" i="12"/>
  <c r="H35" i="12"/>
  <c r="K35" i="12" s="1"/>
  <c r="L35" i="12" s="1"/>
  <c r="J34" i="12"/>
  <c r="H34" i="12"/>
  <c r="K34" i="12" s="1"/>
  <c r="L34" i="12" s="1"/>
  <c r="J33" i="12"/>
  <c r="H33" i="12"/>
  <c r="J32" i="12"/>
  <c r="H32" i="12"/>
  <c r="J31" i="12"/>
  <c r="H31" i="12"/>
  <c r="J30" i="12"/>
  <c r="H30" i="12"/>
  <c r="J29" i="12"/>
  <c r="H29" i="12"/>
  <c r="J28" i="12"/>
  <c r="H28" i="12"/>
  <c r="J27" i="12"/>
  <c r="H27" i="12"/>
  <c r="J26" i="12"/>
  <c r="H26" i="12"/>
  <c r="J25" i="12"/>
  <c r="H25" i="12"/>
  <c r="J24" i="12"/>
  <c r="H24" i="12"/>
  <c r="Q23" i="12"/>
  <c r="O23" i="12"/>
  <c r="M23" i="12"/>
  <c r="J23" i="12"/>
  <c r="H23" i="12"/>
  <c r="F23" i="12"/>
  <c r="E23" i="12"/>
  <c r="J22" i="12"/>
  <c r="H22" i="12"/>
  <c r="F22" i="12"/>
  <c r="E22" i="12"/>
  <c r="Q21" i="12"/>
  <c r="O21" i="12"/>
  <c r="M21" i="12"/>
  <c r="J21" i="12"/>
  <c r="H21" i="12"/>
  <c r="R21" i="12" l="1"/>
  <c r="S21" i="12" s="1"/>
  <c r="K22" i="12"/>
  <c r="L22" i="12" s="1"/>
  <c r="K23" i="12"/>
  <c r="L23" i="12" s="1"/>
  <c r="R23" i="12"/>
  <c r="S23" i="12" s="1"/>
  <c r="K25" i="12"/>
  <c r="L25" i="12" s="1"/>
  <c r="K27" i="12"/>
  <c r="L27" i="12" s="1"/>
  <c r="K29" i="12"/>
  <c r="L29" i="12" s="1"/>
  <c r="K31" i="12"/>
  <c r="L31" i="12" s="1"/>
  <c r="K33" i="12"/>
  <c r="L33" i="12" s="1"/>
  <c r="K37" i="12"/>
  <c r="L37" i="12" s="1"/>
  <c r="K21" i="12"/>
  <c r="L21" i="12" s="1"/>
  <c r="K24" i="12"/>
  <c r="L24" i="12" s="1"/>
  <c r="K26" i="12"/>
  <c r="L26" i="12" s="1"/>
  <c r="K28" i="12"/>
  <c r="L28" i="12" s="1"/>
  <c r="K30" i="12"/>
  <c r="L30" i="12" s="1"/>
  <c r="K32" i="12"/>
  <c r="L32" i="12" s="1"/>
</calcChain>
</file>

<file path=xl/sharedStrings.xml><?xml version="1.0" encoding="utf-8"?>
<sst xmlns="http://schemas.openxmlformats.org/spreadsheetml/2006/main" count="396" uniqueCount="243">
  <si>
    <t>Subcomponente</t>
  </si>
  <si>
    <t>Actividades</t>
  </si>
  <si>
    <t>Meta o Producto</t>
  </si>
  <si>
    <t>Responsable</t>
  </si>
  <si>
    <t>Fecha de cumplimiento</t>
  </si>
  <si>
    <t xml:space="preserve">
Consulta y divulgación</t>
  </si>
  <si>
    <t>Identificación de trámites</t>
  </si>
  <si>
    <t>Expresión del control social que comprende acciones de petición de información, diálogos e incentivos.</t>
  </si>
  <si>
    <t xml:space="preserve">Dialogo de doble vía con la ciudadanía y
sus organizaciones. </t>
  </si>
  <si>
    <t>Normativo y procedimental</t>
  </si>
  <si>
    <t>Iniciativas Adicionales:</t>
  </si>
  <si>
    <t xml:space="preserve">Se refiere a las iniciativas particulares de la entidad que contribuyen a combatir y prevenir la corrupción. </t>
  </si>
  <si>
    <t>Monitoreo del acceso a la información
pública.</t>
  </si>
  <si>
    <t>ñ</t>
  </si>
  <si>
    <t>PROCESO</t>
  </si>
  <si>
    <t>IDENTIFICACIÓN DEL RIESGO</t>
  </si>
  <si>
    <t>VALORACIÓN DEL RIESGO DE CORRUPCIÓN</t>
  </si>
  <si>
    <t>EVENTO DE RIESGO</t>
  </si>
  <si>
    <t>CAUSA</t>
  </si>
  <si>
    <t>CONSECUENCIA</t>
  </si>
  <si>
    <t>ANALISIS DEL RIESGO</t>
  </si>
  <si>
    <t>VALORACIÓN DEL RIESGO</t>
  </si>
  <si>
    <t>TIPO</t>
  </si>
  <si>
    <t>DESCRIPCIÓN</t>
  </si>
  <si>
    <t>RIESGO INHERENTE</t>
  </si>
  <si>
    <t>RIESGO  RESIDUAL</t>
  </si>
  <si>
    <t>PROBABILIDAD</t>
  </si>
  <si>
    <t>Puntaje</t>
  </si>
  <si>
    <t>IMPACTO</t>
  </si>
  <si>
    <t>VALOR</t>
  </si>
  <si>
    <t>ZONA DEL RIESGO</t>
  </si>
  <si>
    <t>CALIFICACIÓN DE CONTROLES</t>
  </si>
  <si>
    <t>puntaje</t>
  </si>
  <si>
    <t>valor</t>
  </si>
  <si>
    <t>ZONA DE RIESGO</t>
  </si>
  <si>
    <t>CONTROL Y MEJORA</t>
  </si>
  <si>
    <t>Desvíos de los resultados de la Auditoria Interna de Procesos del Sistema de Gestión de la Calidad, para beneficio propio
o de terceros.</t>
  </si>
  <si>
    <t>Interna</t>
  </si>
  <si>
    <t>. Tendencia
a favorecer
o favorecerse del
proceso de auditoria interna</t>
  </si>
  <si>
    <t>1. Perdida de objetividad del proceso de Auditoria
interna</t>
  </si>
  <si>
    <t>Rara vez</t>
  </si>
  <si>
    <t>Moderado</t>
  </si>
  <si>
    <t>Catastrofico</t>
  </si>
  <si>
    <t>GESTION JURIDICA</t>
  </si>
  <si>
    <t>Vulneracion a principios de la contratacion publica</t>
  </si>
  <si>
    <t>Posible</t>
  </si>
  <si>
    <t>Improbable</t>
  </si>
  <si>
    <t>Mayor</t>
  </si>
  <si>
    <t>Moderada</t>
  </si>
  <si>
    <t>indebida supervision de los contratos</t>
  </si>
  <si>
    <t xml:space="preserve">favorecimiento a la parte demandante al ejercer una defensa juridica </t>
  </si>
  <si>
    <t>Externa</t>
  </si>
  <si>
    <t>1. Acceso y manipulacion de la informacion.</t>
  </si>
  <si>
    <t>1. Providencias en contra de la institucion. 
2. Disminucion patrimonial de la entidad.</t>
  </si>
  <si>
    <t>Manipulación en las condiciones de contratación
para beneficiar a terceros</t>
  </si>
  <si>
    <t>Tendencia a favorecer, sin la debida justificación,
 a determinadas personas naturales o jurídicas</t>
  </si>
  <si>
    <t xml:space="preserve">1. Contratación de productos o servicios no calificados. 
2. Investigaciones por los organismos de control. </t>
  </si>
  <si>
    <t>Probable</t>
  </si>
  <si>
    <t>Alta</t>
  </si>
  <si>
    <t xml:space="preserve">Formulación
y planificación de presupuestos para  beneficiar intereses particulares.
</t>
  </si>
  <si>
    <t>1. Construcción irregular del presupuesto en procura de definir partidas para favorecer intereses personales o de terceros.
2. Irregularidades en la administración del presupuesto</t>
  </si>
  <si>
    <t>1. Afectación administrativa
y financiera por la posible
tipificación de conductas punibles
2. Ejecuciones presupuestales que evidencian hechos
diferentes de la realidad</t>
  </si>
  <si>
    <t>Infiltración de recursos asociados con Financiación
del Terrorismo y Lavado de Activos</t>
  </si>
  <si>
    <t>1. Omisión de la verificación de los requisitos de
vinculación de proveedores, contratistas, usuarios
particulares y funcionarios</t>
  </si>
  <si>
    <t>Sanciones económicas y legales.</t>
  </si>
  <si>
    <t>Favorecimiento a proveedores o contratistas en priorizacion en giro de las cuentas por pagar con el objetivo de obtener algun beneficio personal.</t>
  </si>
  <si>
    <t>Interes en favorecer a algún proveedor con el fin de obtener beneficio a nombre propio.</t>
  </si>
  <si>
    <t>Sanciones de los Entes de inspección vigilancia y control.
Pérdida de prestigio y buen nombre institucional.</t>
  </si>
  <si>
    <t>TALENTO HUMANO</t>
  </si>
  <si>
    <t xml:space="preserve">Beneficiar
a terceros con las actividades de
bienestar social, capacitaciones
y Seguridad
y salud en el trabajo.
</t>
  </si>
  <si>
    <t>1. Intereses personales
2. Trafico de influencias</t>
  </si>
  <si>
    <t xml:space="preserve">1. No cumplimiento de los planes de bienestar, capacitación
2. Mala imagen institucional
</t>
  </si>
  <si>
    <t xml:space="preserve">Falsedad en documentos publicos que acrediten formación academica, idoneidad, experiencia para ejercer el cargo </t>
  </si>
  <si>
    <t>1. Rotación de personal</t>
  </si>
  <si>
    <t>1. Investigaciones de los organismos de control
2. Investigaciones disciplinarias
3. Sanciones pecuniarias
4. Falta de credibilidad en los procesos de la Entidad
5. Seguridad del paciente</t>
  </si>
  <si>
    <t>Aprobación de solicitudes de libranzas y descuentos por nómina que no cumplan con los requisitos exigidos.</t>
  </si>
  <si>
    <t>1. Incumplimiento del procedimiento para la
liquidación de la nomina.
3. Incumplimiento a la normatividad establecida
por la entidad.</t>
  </si>
  <si>
    <t>1.Pagos indebidos
2.Detrimento Patrimonial
3.Investigaciones Disciplinarias
4. Sanciones</t>
  </si>
  <si>
    <t>BIENES Y SERVICIO</t>
  </si>
  <si>
    <t>Beneficiar a proveedores con la adjudicación de las compras.</t>
  </si>
  <si>
    <t>1. Clientelismo.
2. Propuestas engañosas artificialmente elaboradas.</t>
  </si>
  <si>
    <t>2.Tener relaciones comerciales con personas naturales o jurídicas que estén relacionados con Lavado de Activos y Financiación del Terrorismo LA/FT</t>
  </si>
  <si>
    <t>Entrega de insumos,suministros y medicamentos para favorecer intereses particulares</t>
  </si>
  <si>
    <t>1. Solicitudes que no obedecen a las necesidades del servicio</t>
  </si>
  <si>
    <t>1 .Generación de diferencias en los saldos de almacén.
2,Desabastecimiento de los insumos y suministros
3, Detrimento patrimonial</t>
  </si>
  <si>
    <t>Sustracción de insumos,suministros y medicamentos.</t>
  </si>
  <si>
    <t xml:space="preserve">1.Personal asociado con el proceso de gestión de insumos,suministro y medicamentos con antecedentes jurídicos.
2.Falta de medidas de seguridad en el proceso de gestión de insumos, suministro y medicamentos
</t>
  </si>
  <si>
    <t>1.Perdida financiera para la empresa por el costo de la recuperación de los insumos hurtados y el inicio de procesos judiciales
2. Desabastecimiento de los insumos, suministros y medicamentos y fallas en la atención por las perdidas por mal uso de los insumos o por control en el sistema de información</t>
  </si>
  <si>
    <t xml:space="preserve">Alteracion y carencia de soportes en los  comprobantes de ingresos </t>
  </si>
  <si>
    <t>por  desconocimiento del procedimiento 
por falta de supervision - 
por cambios en el personal y en conceptos tecnicos - desconocimiento del tema por parte del supervisor</t>
  </si>
  <si>
    <t>fallas en los procedimientos, incumplimiento de funciones de supervision, incumplimientos de contratos</t>
  </si>
  <si>
    <t xml:space="preserve"> AMBIENTE FISICO</t>
  </si>
  <si>
    <t>Uso indebido de las instalaciones para realizar actividades en beneficio propio o de terceros.</t>
  </si>
  <si>
    <t>1. Abuso de autoridad
2. Falta de control</t>
  </si>
  <si>
    <t>1. Detrimento patrimonial
2. Obstrucción del buen funcionamiento de las actividades</t>
  </si>
  <si>
    <t>Cambio de un activo en buen estado por otro en mal estado,obsoleto o,en su defecto,por otro de diferente referencia (marca, tipo y cantidad).</t>
  </si>
  <si>
    <t xml:space="preserve">1. Interés en beneficio particular y/o terceros
2.Falta de controles de inventarios de activos fijos y actualización de hoja de vida
3.Debilidad en el control de inspección al ingreso y salida de los funcionarios,colaboradores y usuarios </t>
  </si>
  <si>
    <t>1. Detrimento patrimonial
2. Deficiencia en la prestación del servicio
3. Tener desactualizado el inventario.</t>
  </si>
  <si>
    <t>Favorecimiento en la emisión de Conceptos Técnicos y Certificaciones en la Contratación asociada a la adquisición y mantenimiento de Equipos Médicos, con beneficio lucrativo propio.</t>
  </si>
  <si>
    <t xml:space="preserve">*Falta de control en los requisitos técnicos.
*Inadecuada selección de proveedores y contratistas.
*Direccionamiento de la adquisición y//o contratación
</t>
  </si>
  <si>
    <t>*Inadecuado Funcionamiento de los Equipos Médicos.
*Acto inseguro en la Seguridad del Paciente.
*Largos tiempos de paro en los EM.
* Aumento de costos por Mantenimientos Correctivos.
* Detrimento patrimonial por adquisición de equipos médicos de baja calidad. 
*Disminución de la credibilidad y confianza en la tecnología biomédica de la entidad.</t>
  </si>
  <si>
    <t xml:space="preserve">ATENCION AMBULATORIA </t>
  </si>
  <si>
    <t xml:space="preserve">Uso inadecuado
o hurto de los recursos
disponibles para la prestación del servicio
(Insumos, suministros, equipos biomédicos)
</t>
  </si>
  <si>
    <t>1. Falta de pertenencia del personal con los recursos
de la institución. 
2. Intereses económicos y/o personales</t>
  </si>
  <si>
    <t>1. Detrimento patrimonial
2. Acciones Legales</t>
  </si>
  <si>
    <t xml:space="preserve">GESTION AL USUARIO </t>
  </si>
  <si>
    <t>Cobro a usuarios por la atención de los requerimientos en la oficina de gestion al usuarios</t>
  </si>
  <si>
    <t xml:space="preserve">1. Falta de ética profesional
y sentido de pertenencia de
los funcionarios a los usuarios. 
2. Conducta tendientes
a favorecerse
o favorecer
a terceros. </t>
  </si>
  <si>
    <t>1, Detrimento de valores éticos
2. Deterioro de la imagen institucional que conlleven a posibles
demandas legales</t>
  </si>
  <si>
    <t xml:space="preserve">Ingreso sin autorización al sistema  para beneficiar
a terceros.
</t>
  </si>
  <si>
    <t xml:space="preserve">1. Falta de profesionalismos en el uso adecuado de la
información exclusivo para la atención.
2. Por falta de controlores de acceso </t>
  </si>
  <si>
    <t xml:space="preserve">1. Vulneración de los derechos del paciente en el acceso en
la historia clínica. </t>
  </si>
  <si>
    <t>Alteración y sustracción  de la Información registrada en los Sistemas de información por parte de uno  o más colaboradores del proceso en favorecimiento de un tercero.</t>
  </si>
  <si>
    <t>Debilidad en los controles implementados en el sistema de información</t>
  </si>
  <si>
    <t>Pérdida de recursos financieros
Pérdida de imagen institucional</t>
  </si>
  <si>
    <t>PROMOCIÓN Y MANTENIMIENTO DE LA SALUD</t>
  </si>
  <si>
    <t>Uso de los servicios de salud gratuito sin autirazión (Certificados médicos
no justificados, consultas sin cobro,
formulación de medicamentos, biológicos,
etc.)</t>
  </si>
  <si>
    <t>1. Incumplimiento de protocolos
2. Comportamiento culturales tendientes
a favorecerse o favorecer a terceros
3. Falta de sentido de pertenencia con la
institución</t>
  </si>
  <si>
    <t xml:space="preserve">1. Perdida económica. 
2. Inadecuada prestación de los servicios.
3. Sanciones legales. Mala imagen corporativa. </t>
  </si>
  <si>
    <t>ATENCION HOSPITALARIA</t>
  </si>
  <si>
    <t>Manipular un diagnostico de un  paciente  para favorecer a un tercero</t>
  </si>
  <si>
    <t>Autonomia del profesional
privacidad
Deudas del agente externo e interno</t>
  </si>
  <si>
    <t>Demandas a la entidad
sanciones disciplinarias
perdida del trabajo
credibilidad institucional
daño en la imagen institucional
demanda contra el trabajador.
Generar perdida de recurso economico</t>
  </si>
  <si>
    <t>1. Falta de pertenencia con los recursos de la
institución
2. Intereses económicos y/o personales</t>
  </si>
  <si>
    <t xml:space="preserve">1. Detrimento patrimonial
2. Acciones Legales </t>
  </si>
  <si>
    <t>No adelantar actividades de control
y seguimiento
sobre hechos irregulares.</t>
  </si>
  <si>
    <t>1. Desconocimiento de la ley, mediante interpretaciones
subjetivas de las normas vigentes
2. Favorecimiento a terceros
3. Desconocimiento de la temática del hecho irregular</t>
  </si>
  <si>
    <t>Acciones no ajustadas a las normas vigentes
Acciones y decisiones en detrimento de la entidad
Acciones que no impactan la raíz de los hechos irregulare</t>
  </si>
  <si>
    <t xml:space="preserve">CARLOS EDUARDO ARIZABALETA CORRAL
Original firmado </t>
  </si>
  <si>
    <t xml:space="preserve">ELABORÓ OFICINA DE PLANEACION Y CALIDAD </t>
  </si>
  <si>
    <t xml:space="preserve">GESTION FINANCIERA </t>
  </si>
  <si>
    <t>GESTIÓN  DE LA INFORMACIÓN</t>
  </si>
  <si>
    <r>
      <rPr>
        <b/>
        <sz val="20"/>
        <color theme="1"/>
        <rFont val="Arial"/>
        <family val="2"/>
      </rPr>
      <t>Entidad:</t>
    </r>
    <r>
      <rPr>
        <sz val="20"/>
        <color theme="1"/>
        <rFont val="Arial"/>
        <family val="2"/>
      </rPr>
      <t xml:space="preserve"> RED DE SALUD DEL SURORIENTE
</t>
    </r>
    <r>
      <rPr>
        <b/>
        <sz val="20"/>
        <color theme="1"/>
        <rFont val="Arial"/>
        <family val="2"/>
      </rPr>
      <t xml:space="preserve">Fecha de elaboración: </t>
    </r>
    <r>
      <rPr>
        <sz val="20"/>
        <color theme="1"/>
        <rFont val="Arial"/>
        <family val="2"/>
      </rPr>
      <t xml:space="preserve">21-ene-23
</t>
    </r>
    <r>
      <rPr>
        <b/>
        <sz val="20"/>
        <color theme="1"/>
        <rFont val="Arial"/>
        <family val="2"/>
      </rPr>
      <t>Fecha de publicacion:</t>
    </r>
    <r>
      <rPr>
        <sz val="20"/>
        <color theme="1"/>
        <rFont val="Arial"/>
        <family val="2"/>
      </rPr>
      <t xml:space="preserve"> 31 -ene-23
</t>
    </r>
    <r>
      <rPr>
        <b/>
        <sz val="20"/>
        <color theme="1"/>
        <rFont val="Arial"/>
        <family val="2"/>
      </rPr>
      <t>Vigencia:</t>
    </r>
    <r>
      <rPr>
        <sz val="20"/>
        <color theme="1"/>
        <rFont val="Arial"/>
        <family val="2"/>
      </rPr>
      <t xml:space="preserve"> 2023
</t>
    </r>
  </si>
  <si>
    <t>MAPA DE RIESGOS DE CORRUPCIÓN VIGENCIA 2023</t>
  </si>
  <si>
    <r>
      <t>Gestión</t>
    </r>
    <r>
      <rPr>
        <sz val="16"/>
        <color rgb="FF1F4E79"/>
        <rFont val="Calibri"/>
        <family val="2"/>
        <scheme val="minor"/>
      </rPr>
      <t xml:space="preserve"> </t>
    </r>
    <r>
      <rPr>
        <b/>
        <sz val="16"/>
        <color rgb="FF1F4E79"/>
        <rFont val="Arial Narrow"/>
        <family val="2"/>
      </rPr>
      <t>del Riesgo de Corrupción, Opacidad y Fraude – Mapa de Riesgos SICOF</t>
    </r>
  </si>
  <si>
    <t xml:space="preserve">Herramienta que le permite a la entidad identificar, analizar y controlar los posibles hechos generadores de corrupción, opacidad y fraude tanto internos como externos. </t>
  </si>
  <si>
    <t>Politica Integral  de Administración de riesgos</t>
  </si>
  <si>
    <t>Construcción del mapa de Riesgos de Corrupción, Opacidad y Fraude</t>
  </si>
  <si>
    <t>Medidas de debida diligencia en las entidades</t>
  </si>
  <si>
    <t>Rendición de Cuentas - Informacion de Calidad y Lenguaje Comprensible</t>
  </si>
  <si>
    <t>Monitoreo y Seguimiento</t>
  </si>
  <si>
    <t>Reporte de operaciones sospechosas</t>
  </si>
  <si>
    <t xml:space="preserve">Redes interinstitucionales para el fortalecimiento de prevención de actos de corrupción, transparencia y legalidad </t>
  </si>
  <si>
    <t xml:space="preserve">Canales de Denuncia: </t>
  </si>
  <si>
    <t>Fortalecimiento de los canales de denuncias</t>
  </si>
  <si>
    <t>Centra sus esfuerzos en garantizar el acceso de los ciudadanos para que reporten sus denuncias de Corrupción, Opacidad, Fraude y Soborno de la Administración Pública.</t>
  </si>
  <si>
    <t>Estrategia de articulación entre entidades, creada por fortlaecer la prevencion de actos de corrupción, transparencia y legalidad.</t>
  </si>
  <si>
    <t>Estrategias de transparencia, Estado abierto, acceso a la información publica y cultura de legalidad
:</t>
  </si>
  <si>
    <t>Transparencia
Activa</t>
  </si>
  <si>
    <t>Transparencia pasiva</t>
  </si>
  <si>
    <t>Recoge los lineamientos para la garantía del derecho fundamental de transparencia, estado abierto, acceso a la información pública y cultura de laegalidad, según el cual toda persona puede acceder a la información pública.</t>
  </si>
  <si>
    <t xml:space="preserve">Datos abiertos </t>
  </si>
  <si>
    <t>Fortalecimiento de redes interinstitucionales</t>
  </si>
  <si>
    <t>Publicar la politica integral de administración del riesgo en pagina web.</t>
  </si>
  <si>
    <t>Incluir en el Plan de Capacitación Institucional el tema de Riesgos de Corrupción, Opacidad y Fraude.</t>
  </si>
  <si>
    <t>Politica publicada en pagina web.</t>
  </si>
  <si>
    <t>Oficial de Cumplimiento</t>
  </si>
  <si>
    <t>PIC con tema SICOF</t>
  </si>
  <si>
    <t>Lideres de proceso</t>
  </si>
  <si>
    <t>Mapa de riesgos actualizado</t>
  </si>
  <si>
    <t>Actualizar el mapa de riesgos institucional de manera participativa.</t>
  </si>
  <si>
    <r>
      <t>Publicar la Matriz de Riesgos actualizada de la E.S.E para consulta de todas nuestras partes interesadas</t>
    </r>
    <r>
      <rPr>
        <sz val="11"/>
        <rFont val="Arial"/>
        <family val="2"/>
      </rPr>
      <t xml:space="preserve"> y grupos de valor</t>
    </r>
  </si>
  <si>
    <t>Matriz de riesgos publicado en
la pagina Web</t>
  </si>
  <si>
    <t>Direccionamiento (Planeación) y Tecnologias de la Información</t>
  </si>
  <si>
    <t>Julio de 2024</t>
  </si>
  <si>
    <t>Realizar monitoreo permanente a los controles e implementación de acciones para mitigar riesgos</t>
  </si>
  <si>
    <t>Mapa de riesgos gestionado</t>
  </si>
  <si>
    <t xml:space="preserve">Permanente </t>
  </si>
  <si>
    <t>2 Informes de seguimiento a los riesgos institucionales</t>
  </si>
  <si>
    <t>Direccionamiento (Planeación)</t>
  </si>
  <si>
    <t>Realizar seguimiento al reporte e implementación de acciones para mitigar riesgos.</t>
  </si>
  <si>
    <t>En caso de identificar materialización de riesgos COF reportar al oficial de cumplimiento para que este a su vez realice el tramite pertinente.</t>
  </si>
  <si>
    <t>Canales de reportes habilitados</t>
  </si>
  <si>
    <t>Capacitar minimo al 70% de los integrantes de las 3 asociaciones de usuarios de la Red.</t>
  </si>
  <si>
    <t>Gestión al Usuario</t>
  </si>
  <si>
    <t>Rendir formato GT003 a la Supersalud de la fecha de rendición de cuentas en el portal de Vigilados.</t>
  </si>
  <si>
    <t>Reporte de la fecha de la audiencia de rendición de cuentas en el portal vigilados de la Supersalud.</t>
  </si>
  <si>
    <t>Abril de 2024</t>
  </si>
  <si>
    <t>Abril 10 de 2024</t>
  </si>
  <si>
    <t>Socializar la información sobre la gestión de la Red de Salud Suroriente en redes sociales y pagina web.</t>
  </si>
  <si>
    <t>Gestión de la Información</t>
  </si>
  <si>
    <t>Periodicamente</t>
  </si>
  <si>
    <t>1 Informe de Rendición de Cuentas publicado</t>
  </si>
  <si>
    <t xml:space="preserve"> Formulario publicado en pagina web y atraves de correos electronicos</t>
  </si>
  <si>
    <t>Direccionamiento (Planeación)
Gestión de la Información</t>
  </si>
  <si>
    <t>Mayo de 2024</t>
  </si>
  <si>
    <t xml:space="preserve">Interactuar con todas las partes Interesadas internas, externas y grupos de valor de la Red de Salud Suroriente E.S.E. a través del diseño y publicación de un formato (PRESENTACIÓN DE PREGUNTAS PARA LA RENDICION DE CUENTAS A LA CIUDADANIA) </t>
  </si>
  <si>
    <t xml:space="preserve">Realizar la audiencia publica de Rendición de Cuentas </t>
  </si>
  <si>
    <t>Acta de audiencia publica</t>
  </si>
  <si>
    <t>Direccionamiento (Planeación) y Equipo de Rendición de Cuentas</t>
  </si>
  <si>
    <t xml:space="preserve">diferentes canales de comunicación </t>
  </si>
  <si>
    <t>Elaborar y Publicar informe de empalme (gestión) en pagina web.</t>
  </si>
  <si>
    <t xml:space="preserve">Revisar y actualizar el inventario de trámites
registrado en el Sistema Unico de
Información de Trámites SUIT </t>
  </si>
  <si>
    <t>Reingeniería de Procesos institucionales adelantada</t>
  </si>
  <si>
    <t>Direccionamiento (Planeación), gestión de la información, 
Subgerencia
Científica, 
Promoción y Prevención
Administrativa y Financiera</t>
  </si>
  <si>
    <t>Septiembre de 2024</t>
  </si>
  <si>
    <t>Implementar el canal de denuncias internas.</t>
  </si>
  <si>
    <t>Mantener el canal de denuncias activo en pagina web.</t>
  </si>
  <si>
    <t>Capacitación en SICOF</t>
  </si>
  <si>
    <t>Capacitar a minimo 30 personas de la E.S.E</t>
  </si>
  <si>
    <t xml:space="preserve">Link de Denuncias </t>
  </si>
  <si>
    <t>Permanentemente</t>
  </si>
  <si>
    <t>Oficial de Cumplimiento y Gestión de la Información</t>
  </si>
  <si>
    <t>Buzón de Denuncias</t>
  </si>
  <si>
    <t>Oficial de Cumplimiento y Talento Humano</t>
  </si>
  <si>
    <t xml:space="preserve">Talento humano </t>
  </si>
  <si>
    <t>Actualizar el código de integridad de la Red de Salud del Suroriente E.S.E.</t>
  </si>
  <si>
    <t xml:space="preserve">Trimestral. </t>
  </si>
  <si>
    <t xml:space="preserve">Jefe Administrativo financiero y Gestión de la información </t>
  </si>
  <si>
    <t xml:space="preserve">Mensual </t>
  </si>
  <si>
    <t xml:space="preserve">Publicaciones de los estados financieros </t>
  </si>
  <si>
    <t xml:space="preserve">Planeación y Gestión de la información </t>
  </si>
  <si>
    <t>Publicación del Plan de acción 2024 de acuerdo a la ley 1474 del 2011</t>
  </si>
  <si>
    <t xml:space="preserve">1 Plan de acción publicado </t>
  </si>
  <si>
    <t>Publicación de los informes de gestión en página web</t>
  </si>
  <si>
    <t>Publicar los planes institucionales de que trata según ley 612 del 2018 en su articulo 1.2.22.3.14</t>
  </si>
  <si>
    <t xml:space="preserve">12 Planes publicados en pagina web </t>
  </si>
  <si>
    <t xml:space="preserve">Informe de seguimiento </t>
  </si>
  <si>
    <t>4 Informes de PQRS por año</t>
  </si>
  <si>
    <t xml:space="preserve">Publicación de los estados finnacieros y la ejecución  presupuestal en página web </t>
  </si>
  <si>
    <t>Dar respuesta oportuna a las solicitudes de información recibidas en la E.S.E.</t>
  </si>
  <si>
    <t>Contestar oportunamente las solicitudes de información</t>
  </si>
  <si>
    <t>Oficina Juridica y Gestión al Usuario</t>
  </si>
  <si>
    <t>Realizar el plan de apertura de datos de la Red de Salud del Suroriente E.S.E.</t>
  </si>
  <si>
    <t>Plan de apertura de datos documentado</t>
  </si>
  <si>
    <t>Controly Mejora y Gestión de la Información</t>
  </si>
  <si>
    <t>Diciembre de 2024</t>
  </si>
  <si>
    <t>Seguimiento a la publicación de información institucional en pagina web para dar cumplimiento de la Ley de Transparencia.</t>
  </si>
  <si>
    <t xml:space="preserve">Control interno </t>
  </si>
  <si>
    <t>Seguimiento a las Solicitudes de Información que ingresan a la Red de Salud del Suroriente E.S.E.</t>
  </si>
  <si>
    <t xml:space="preserve">Oficina Juridica y Gestión al usuario </t>
  </si>
  <si>
    <t xml:space="preserve">Publicación de informe de gestión en página web </t>
  </si>
  <si>
    <t>Enero de 2024</t>
  </si>
  <si>
    <t xml:space="preserve">Actualizar el código de integridad institucional </t>
  </si>
  <si>
    <t>Equipo Directivo y Lideres de proceso</t>
  </si>
  <si>
    <t>Capacitar minimo al 70% del equipo directivo y líderes de procesos.</t>
  </si>
  <si>
    <t>Integridad Pública</t>
  </si>
  <si>
    <t>Realizar capacitación de Integridad PúblicaTransparencia y Lucha contra la Corrupción a través de la plataforma de Función publica</t>
  </si>
  <si>
    <t>31/02/2024</t>
  </si>
  <si>
    <t>enero y julio 2024</t>
  </si>
  <si>
    <t>agosto de 2024</t>
  </si>
  <si>
    <t>Capacitar a la Asociación de usuarios en control social</t>
  </si>
  <si>
    <t>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</si>
</sst>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1"/>
      <color rgb="FF0065B0"/>
      <name val="Arial"/>
      <family val="2"/>
    </font>
    <font>
      <sz val="11"/>
      <name val="Arial"/>
      <family val="2"/>
    </font>
    <font>
      <b/>
      <sz val="12"/>
      <color rgb="FF0065B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4"/>
      <color rgb="FF0065B0"/>
      <name val="Arial Narrow"/>
      <family val="2"/>
    </font>
    <font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24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rgb="FFFF0000"/>
      <name val="Arial"/>
      <family val="2"/>
    </font>
    <font>
      <b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1F4E79"/>
      <name val="Arial Narrow"/>
      <family val="2"/>
    </font>
    <font>
      <sz val="16"/>
      <color rgb="FF1F4E79"/>
      <name val="Calibri"/>
      <family val="2"/>
      <scheme val="minor"/>
    </font>
    <font>
      <sz val="1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3" borderId="0" xfId="0" applyFont="1" applyFill="1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6" xfId="0" applyFill="1" applyBorder="1"/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5" fillId="4" borderId="8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1" fillId="0" borderId="1" xfId="0" applyFont="1" applyBorder="1" applyAlignment="1" applyProtection="1">
      <alignment horizontal="justify" vertical="center" wrapText="1"/>
      <protection hidden="1"/>
    </xf>
    <xf numFmtId="0" fontId="13" fillId="0" borderId="1" xfId="0" applyFont="1" applyBorder="1" applyAlignment="1" applyProtection="1">
      <alignment horizontal="justify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left" vertical="center" wrapText="1"/>
      <protection hidden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horizontal="left" vertical="center" wrapText="1"/>
      <protection hidden="1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/>
    </xf>
    <xf numFmtId="0" fontId="0" fillId="2" borderId="0" xfId="0" applyFill="1" applyAlignment="1" applyProtection="1">
      <alignment horizont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8" fillId="5" borderId="32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0" fontId="18" fillId="5" borderId="25" xfId="0" applyFont="1" applyFill="1" applyBorder="1" applyAlignment="1" applyProtection="1">
      <alignment horizontal="center" vertical="center" wrapText="1"/>
      <protection locked="0"/>
    </xf>
    <xf numFmtId="0" fontId="18" fillId="5" borderId="25" xfId="0" applyFont="1" applyFill="1" applyBorder="1" applyAlignment="1" applyProtection="1">
      <alignment vertical="center" wrapText="1"/>
      <protection locked="0"/>
    </xf>
    <xf numFmtId="0" fontId="18" fillId="8" borderId="37" xfId="0" applyFont="1" applyFill="1" applyBorder="1" applyAlignment="1" applyProtection="1">
      <alignment horizontal="center" vertical="center" textRotation="90" wrapText="1"/>
      <protection locked="0"/>
    </xf>
    <xf numFmtId="0" fontId="18" fillId="8" borderId="8" xfId="0" applyFont="1" applyFill="1" applyBorder="1" applyAlignment="1" applyProtection="1">
      <alignment horizontal="center" vertical="center" textRotation="90" wrapText="1"/>
      <protection locked="0"/>
    </xf>
    <xf numFmtId="0" fontId="18" fillId="8" borderId="2" xfId="0" applyFont="1" applyFill="1" applyBorder="1" applyAlignment="1" applyProtection="1">
      <alignment horizontal="center" vertical="center" textRotation="90" wrapText="1"/>
      <protection locked="0"/>
    </xf>
    <xf numFmtId="0" fontId="18" fillId="7" borderId="1" xfId="0" applyFont="1" applyFill="1" applyBorder="1" applyAlignment="1" applyProtection="1">
      <alignment horizontal="center" vertical="center" wrapText="1"/>
      <protection locked="0"/>
    </xf>
    <xf numFmtId="0" fontId="18" fillId="7" borderId="1" xfId="0" applyFont="1" applyFill="1" applyBorder="1" applyAlignment="1" applyProtection="1">
      <alignment horizontal="center" vertical="center" textRotation="90" wrapText="1"/>
      <protection locked="0"/>
    </xf>
    <xf numFmtId="0" fontId="18" fillId="0" borderId="38" xfId="0" applyFont="1" applyBorder="1" applyAlignment="1" applyProtection="1">
      <alignment horizontal="center" vertical="center" wrapText="1"/>
      <protection locked="0"/>
    </xf>
    <xf numFmtId="0" fontId="19" fillId="9" borderId="39" xfId="0" applyFont="1" applyFill="1" applyBorder="1" applyAlignment="1">
      <alignment horizontal="center" vertical="center" wrapText="1"/>
    </xf>
    <xf numFmtId="0" fontId="19" fillId="0" borderId="39" xfId="0" applyFont="1" applyBorder="1" applyAlignment="1" applyProtection="1">
      <alignment horizontal="center" vertical="center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2" borderId="40" xfId="0" applyFont="1" applyFill="1" applyBorder="1" applyAlignment="1">
      <alignment horizontal="center" vertical="center" wrapText="1"/>
    </xf>
    <xf numFmtId="0" fontId="19" fillId="0" borderId="40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0" borderId="42" xfId="0" applyFont="1" applyBorder="1" applyAlignment="1" applyProtection="1">
      <alignment horizontal="center" vertical="center"/>
      <protection locked="0"/>
    </xf>
    <xf numFmtId="0" fontId="19" fillId="9" borderId="4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0" fontId="0" fillId="2" borderId="33" xfId="0" applyFill="1" applyBorder="1" applyProtection="1">
      <protection locked="0"/>
    </xf>
    <xf numFmtId="0" fontId="19" fillId="9" borderId="40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 wrapText="1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 wrapText="1"/>
    </xf>
    <xf numFmtId="0" fontId="19" fillId="0" borderId="44" xfId="0" applyFont="1" applyBorder="1" applyAlignment="1" applyProtection="1">
      <alignment horizontal="center" vertical="center"/>
      <protection locked="0"/>
    </xf>
    <xf numFmtId="0" fontId="20" fillId="9" borderId="40" xfId="0" applyFont="1" applyFill="1" applyBorder="1" applyAlignment="1">
      <alignment horizontal="center" vertical="center" wrapText="1"/>
    </xf>
    <xf numFmtId="0" fontId="20" fillId="0" borderId="40" xfId="0" applyFont="1" applyBorder="1" applyAlignment="1" applyProtection="1">
      <alignment horizontal="center" vertical="center"/>
      <protection locked="0"/>
    </xf>
    <xf numFmtId="0" fontId="20" fillId="0" borderId="40" xfId="0" applyFont="1" applyBorder="1" applyAlignment="1">
      <alignment horizontal="center" vertical="center"/>
    </xf>
    <xf numFmtId="0" fontId="21" fillId="2" borderId="48" xfId="0" applyFont="1" applyFill="1" applyBorder="1" applyProtection="1">
      <protection locked="0"/>
    </xf>
    <xf numFmtId="0" fontId="21" fillId="2" borderId="1" xfId="0" applyFont="1" applyFill="1" applyBorder="1" applyProtection="1">
      <protection locked="0"/>
    </xf>
    <xf numFmtId="0" fontId="14" fillId="2" borderId="1" xfId="0" applyFont="1" applyFill="1" applyBorder="1" applyProtection="1">
      <protection locked="0"/>
    </xf>
    <xf numFmtId="0" fontId="20" fillId="9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0" fontId="6" fillId="2" borderId="48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18" fillId="0" borderId="29" xfId="0" applyFont="1" applyBorder="1" applyAlignment="1" applyProtection="1">
      <alignment horizontal="center" vertical="center" wrapText="1"/>
      <protection locked="0"/>
    </xf>
    <xf numFmtId="0" fontId="19" fillId="9" borderId="35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vertical="center" wrapText="1"/>
    </xf>
    <xf numFmtId="0" fontId="18" fillId="0" borderId="25" xfId="0" applyFont="1" applyBorder="1" applyAlignment="1" applyProtection="1">
      <alignment vertical="center" wrapText="1"/>
      <protection locked="0"/>
    </xf>
    <xf numFmtId="0" fontId="19" fillId="9" borderId="49" xfId="0" applyFont="1" applyFill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19" fillId="9" borderId="50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 wrapText="1"/>
    </xf>
    <xf numFmtId="0" fontId="19" fillId="0" borderId="51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9" fillId="2" borderId="51" xfId="0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0" fillId="2" borderId="0" xfId="0" applyFill="1" applyAlignment="1" applyProtection="1">
      <alignment wrapText="1"/>
      <protection locked="0"/>
    </xf>
    <xf numFmtId="0" fontId="18" fillId="0" borderId="43" xfId="0" applyFont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wrapText="1"/>
      <protection locked="0"/>
    </xf>
    <xf numFmtId="0" fontId="0" fillId="2" borderId="0" xfId="0" applyFill="1"/>
    <xf numFmtId="0" fontId="0" fillId="0" borderId="8" xfId="0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17" fontId="6" fillId="0" borderId="1" xfId="0" applyNumberFormat="1" applyFont="1" applyBorder="1" applyAlignment="1" applyProtection="1">
      <alignment horizontal="center" vertical="center" wrapText="1"/>
      <protection hidden="1"/>
    </xf>
    <xf numFmtId="17" fontId="8" fillId="0" borderId="1" xfId="0" applyNumberFormat="1" applyFont="1" applyBorder="1" applyAlignment="1" applyProtection="1">
      <alignment horizontal="center" vertical="center" wrapText="1"/>
      <protection hidden="1"/>
    </xf>
    <xf numFmtId="17" fontId="11" fillId="0" borderId="1" xfId="0" applyNumberFormat="1" applyFont="1" applyBorder="1" applyAlignment="1" applyProtection="1">
      <alignment horizontal="center" vertical="center" wrapText="1"/>
      <protection hidden="1"/>
    </xf>
    <xf numFmtId="17" fontId="10" fillId="2" borderId="1" xfId="0" applyNumberFormat="1" applyFont="1" applyFill="1" applyBorder="1" applyAlignment="1" applyProtection="1">
      <alignment horizontal="center" vertical="center" wrapText="1"/>
      <protection hidden="1"/>
    </xf>
    <xf numFmtId="17" fontId="1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6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left" vertical="center"/>
    </xf>
    <xf numFmtId="0" fontId="24" fillId="3" borderId="5" xfId="0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37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5" fillId="4" borderId="8" xfId="0" applyFont="1" applyFill="1" applyBorder="1" applyAlignment="1" applyProtection="1">
      <alignment horizontal="center" vertical="center" wrapText="1"/>
      <protection hidden="1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 applyProtection="1">
      <alignment horizontal="center" vertical="center" wrapText="1"/>
      <protection hidden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20" xfId="0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7" fillId="2" borderId="13" xfId="0" applyFont="1" applyFill="1" applyBorder="1" applyAlignment="1" applyProtection="1">
      <alignment horizontal="left" vertical="top" wrapText="1"/>
      <protection locked="0"/>
    </xf>
    <xf numFmtId="0" fontId="17" fillId="2" borderId="14" xfId="0" applyFont="1" applyFill="1" applyBorder="1" applyAlignment="1" applyProtection="1">
      <alignment horizontal="left" vertical="top" wrapText="1"/>
      <protection locked="0"/>
    </xf>
    <xf numFmtId="0" fontId="17" fillId="2" borderId="22" xfId="0" applyFont="1" applyFill="1" applyBorder="1" applyAlignment="1" applyProtection="1">
      <alignment horizontal="left" vertical="top" wrapText="1"/>
      <protection locked="0"/>
    </xf>
    <xf numFmtId="0" fontId="17" fillId="2" borderId="17" xfId="0" applyFont="1" applyFill="1" applyBorder="1" applyAlignment="1" applyProtection="1">
      <alignment horizontal="left" vertical="top" wrapText="1"/>
      <protection locked="0"/>
    </xf>
    <xf numFmtId="0" fontId="17" fillId="2" borderId="0" xfId="0" applyFont="1" applyFill="1" applyAlignment="1" applyProtection="1">
      <alignment horizontal="left" vertical="top" wrapText="1"/>
      <protection locked="0"/>
    </xf>
    <xf numFmtId="0" fontId="17" fillId="2" borderId="23" xfId="0" applyFont="1" applyFill="1" applyBorder="1" applyAlignment="1" applyProtection="1">
      <alignment horizontal="left" vertical="top" wrapText="1"/>
      <protection locked="0"/>
    </xf>
    <xf numFmtId="0" fontId="17" fillId="2" borderId="20" xfId="0" applyFont="1" applyFill="1" applyBorder="1" applyAlignment="1" applyProtection="1">
      <alignment horizontal="left" vertical="top" wrapText="1"/>
      <protection locked="0"/>
    </xf>
    <xf numFmtId="0" fontId="17" fillId="2" borderId="21" xfId="0" applyFont="1" applyFill="1" applyBorder="1" applyAlignment="1" applyProtection="1">
      <alignment horizontal="left" vertical="top" wrapText="1"/>
      <protection locked="0"/>
    </xf>
    <xf numFmtId="0" fontId="17" fillId="2" borderId="24" xfId="0" applyFont="1" applyFill="1" applyBorder="1" applyAlignment="1" applyProtection="1">
      <alignment horizontal="left" vertical="top" wrapText="1"/>
      <protection locked="0"/>
    </xf>
    <xf numFmtId="0" fontId="18" fillId="5" borderId="25" xfId="0" applyFont="1" applyFill="1" applyBorder="1" applyAlignment="1" applyProtection="1">
      <alignment horizontal="center" vertical="center" wrapText="1"/>
      <protection locked="0"/>
    </xf>
    <xf numFmtId="0" fontId="18" fillId="5" borderId="29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/>
      <protection locked="0"/>
    </xf>
    <xf numFmtId="0" fontId="18" fillId="5" borderId="27" xfId="0" applyFont="1" applyFill="1" applyBorder="1" applyAlignment="1" applyProtection="1">
      <alignment horizontal="center" vertical="center"/>
      <protection locked="0"/>
    </xf>
    <xf numFmtId="0" fontId="18" fillId="5" borderId="28" xfId="0" applyFont="1" applyFill="1" applyBorder="1" applyAlignment="1" applyProtection="1">
      <alignment horizontal="center" vertical="center"/>
      <protection locked="0"/>
    </xf>
    <xf numFmtId="0" fontId="18" fillId="6" borderId="1" xfId="0" applyFont="1" applyFill="1" applyBorder="1" applyAlignment="1" applyProtection="1">
      <alignment horizontal="center" vertical="center"/>
      <protection locked="0"/>
    </xf>
    <xf numFmtId="0" fontId="18" fillId="5" borderId="30" xfId="0" applyFont="1" applyFill="1" applyBorder="1" applyAlignment="1" applyProtection="1">
      <alignment horizontal="center" vertical="center" wrapText="1"/>
      <protection locked="0"/>
    </xf>
    <xf numFmtId="0" fontId="18" fillId="5" borderId="31" xfId="0" applyFont="1" applyFill="1" applyBorder="1" applyAlignment="1" applyProtection="1">
      <alignment horizontal="center" vertical="center" wrapText="1"/>
      <protection locked="0"/>
    </xf>
    <xf numFmtId="0" fontId="18" fillId="5" borderId="36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0" fontId="18" fillId="5" borderId="27" xfId="0" applyFont="1" applyFill="1" applyBorder="1" applyAlignment="1" applyProtection="1">
      <alignment horizontal="center" vertical="center" wrapText="1"/>
      <protection locked="0"/>
    </xf>
    <xf numFmtId="0" fontId="18" fillId="6" borderId="1" xfId="0" applyFont="1" applyFill="1" applyBorder="1" applyAlignment="1" applyProtection="1">
      <alignment horizontal="center"/>
      <protection locked="0"/>
    </xf>
    <xf numFmtId="0" fontId="23" fillId="2" borderId="0" xfId="0" applyFont="1" applyFill="1" applyAlignment="1" applyProtection="1">
      <alignment horizontal="left" wrapText="1"/>
      <protection locked="0"/>
    </xf>
    <xf numFmtId="0" fontId="18" fillId="7" borderId="1" xfId="0" applyFont="1" applyFill="1" applyBorder="1" applyAlignment="1" applyProtection="1">
      <alignment horizontal="center"/>
      <protection locked="0"/>
    </xf>
    <xf numFmtId="0" fontId="18" fillId="6" borderId="33" xfId="0" applyFont="1" applyFill="1" applyBorder="1" applyAlignment="1" applyProtection="1">
      <alignment horizontal="center" vertical="center"/>
      <protection locked="0"/>
    </xf>
    <xf numFmtId="0" fontId="18" fillId="6" borderId="34" xfId="0" applyFont="1" applyFill="1" applyBorder="1" applyAlignment="1" applyProtection="1">
      <alignment horizontal="center" vertical="center"/>
      <protection locked="0"/>
    </xf>
    <xf numFmtId="0" fontId="18" fillId="7" borderId="6" xfId="0" applyFont="1" applyFill="1" applyBorder="1" applyAlignment="1" applyProtection="1">
      <alignment horizontal="center" vertical="center"/>
      <protection locked="0"/>
    </xf>
    <xf numFmtId="0" fontId="18" fillId="7" borderId="7" xfId="0" applyFont="1" applyFill="1" applyBorder="1" applyAlignment="1" applyProtection="1">
      <alignment horizontal="center" vertical="center"/>
      <protection locked="0"/>
    </xf>
    <xf numFmtId="0" fontId="18" fillId="7" borderId="35" xfId="0" applyFont="1" applyFill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41" xfId="0" applyFont="1" applyBorder="1" applyAlignment="1" applyProtection="1">
      <alignment horizontal="center" vertical="center" wrapText="1"/>
      <protection locked="0"/>
    </xf>
    <xf numFmtId="0" fontId="18" fillId="0" borderId="43" xfId="0" applyFont="1" applyBorder="1" applyAlignment="1" applyProtection="1">
      <alignment horizontal="center" vertical="center" wrapText="1"/>
      <protection locked="0"/>
    </xf>
    <xf numFmtId="0" fontId="18" fillId="0" borderId="45" xfId="0" applyFont="1" applyBorder="1" applyAlignment="1" applyProtection="1">
      <alignment horizontal="center" vertical="center" wrapText="1"/>
      <protection locked="0"/>
    </xf>
    <xf numFmtId="0" fontId="18" fillId="0" borderId="29" xfId="0" applyFont="1" applyBorder="1" applyAlignment="1" applyProtection="1">
      <alignment horizontal="center" vertical="center" wrapText="1"/>
      <protection locked="0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left" vertical="center" wrapText="1"/>
      <protection locked="0"/>
    </xf>
    <xf numFmtId="0" fontId="22" fillId="2" borderId="0" xfId="0" applyFont="1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TRANSPARENCIA!A1"/><Relationship Id="rId3" Type="http://schemas.openxmlformats.org/officeDocument/2006/relationships/hyperlink" Target="#'ATENCION CIUDADANO'!A1"/><Relationship Id="rId7" Type="http://schemas.openxmlformats.org/officeDocument/2006/relationships/image" Target="../media/image4.png"/><Relationship Id="rId12" Type="http://schemas.openxmlformats.org/officeDocument/2006/relationships/image" Target="../media/image7.jpg"/><Relationship Id="rId2" Type="http://schemas.openxmlformats.org/officeDocument/2006/relationships/image" Target="../media/image1.png"/><Relationship Id="rId1" Type="http://schemas.openxmlformats.org/officeDocument/2006/relationships/hyperlink" Target="#RIESGOS!A1"/><Relationship Id="rId6" Type="http://schemas.openxmlformats.org/officeDocument/2006/relationships/hyperlink" Target="#TRAMITES!A1"/><Relationship Id="rId11" Type="http://schemas.openxmlformats.org/officeDocument/2006/relationships/hyperlink" Target="#INICIATIVAS!A1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4" Type="http://schemas.openxmlformats.org/officeDocument/2006/relationships/image" Target="../media/image2.png"/><Relationship Id="rId9" Type="http://schemas.openxmlformats.org/officeDocument/2006/relationships/hyperlink" Target="#RdCUENTAS!A1"/><Relationship Id="rId14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PLAN ANTICORRUPCI&#211;N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PLAN ANTICORRUPCI&#211;N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PLAN ANTICORRUPCI&#211;N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PLAN ANTICORRUPCI&#211;N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'PLAN ANTICORRUPCI&#211;N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'PLAN ANTICORRUPCI&#211;N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emf"/><Relationship Id="rId7" Type="http://schemas.openxmlformats.org/officeDocument/2006/relationships/image" Target="../media/image16.png"/><Relationship Id="rId2" Type="http://schemas.openxmlformats.org/officeDocument/2006/relationships/image" Target="../media/image1.png"/><Relationship Id="rId1" Type="http://schemas.openxmlformats.org/officeDocument/2006/relationships/hyperlink" Target="#'PLAN ANTICORRUPCI&#211;N'!A1"/><Relationship Id="rId6" Type="http://schemas.openxmlformats.org/officeDocument/2006/relationships/image" Target="../media/image15.pn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201525" cy="76358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139701</xdr:colOff>
      <xdr:row>0</xdr:row>
      <xdr:rowOff>131298</xdr:rowOff>
    </xdr:from>
    <xdr:to>
      <xdr:col>13</xdr:col>
      <xdr:colOff>485775</xdr:colOff>
      <xdr:row>3</xdr:row>
      <xdr:rowOff>36513</xdr:rowOff>
    </xdr:to>
    <xdr:sp macro="" textlink="">
      <xdr:nvSpPr>
        <xdr:cNvPr id="3" name="Rectángulo redondead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5701" y="131298"/>
          <a:ext cx="7966074" cy="476715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 b="0">
              <a:solidFill>
                <a:schemeClr val="bg1"/>
              </a:solidFill>
            </a:rPr>
            <a:t>PLAN DE ACCIÓN ANUAL SICOF</a:t>
          </a:r>
          <a:r>
            <a:rPr lang="es-CO" sz="2000" b="0" baseline="0">
              <a:solidFill>
                <a:schemeClr val="bg1"/>
              </a:solidFill>
            </a:rPr>
            <a:t> AÑO 2024 </a:t>
          </a:r>
          <a:endParaRPr lang="es-CO" sz="2000" b="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57150</xdr:colOff>
      <xdr:row>5</xdr:row>
      <xdr:rowOff>152399</xdr:rowOff>
    </xdr:from>
    <xdr:to>
      <xdr:col>15</xdr:col>
      <xdr:colOff>609600</xdr:colOff>
      <xdr:row>12</xdr:row>
      <xdr:rowOff>76200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7150" y="1104899"/>
          <a:ext cx="11982450" cy="125730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Objetivo:</a:t>
          </a:r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 Cumplir lo estipulado en los Artículos 31 de la Ley 2195 de 2022, a través de diversas actividades en cada uno de los </a:t>
          </a:r>
          <a:r>
            <a:rPr lang="es-CO" sz="12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componentes, tendientes a prevenir los actos de corrupción, a reforzar la articulación y coordinación de las entidades del Estado y a recuperar los daños ocasionados por dichos actos con el fin de asegurar promover la cultura de la legalidad e integridad y recuperar la confianza ciudadana y el </a:t>
          </a:r>
          <a:r>
            <a:rPr lang="es-CO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respeto por lo público.</a:t>
          </a:r>
        </a:p>
        <a:p>
          <a:pPr algn="l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Fecha de Aprobación:  </a:t>
          </a:r>
          <a:r>
            <a:rPr lang="es-CO" sz="1200" b="0">
              <a:latin typeface="Arial" panose="020B0604020202020204" pitchFamily="34" charset="0"/>
              <a:cs typeface="Arial" panose="020B0604020202020204" pitchFamily="34" charset="0"/>
            </a:rPr>
            <a:t>Enero</a:t>
          </a:r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 de 2024</a:t>
          </a:r>
        </a:p>
        <a:p>
          <a:pPr algn="l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Fecha de Publicación:  </a:t>
          </a:r>
          <a:r>
            <a:rPr lang="es-CO" sz="1200" b="0">
              <a:latin typeface="Arial" panose="020B0604020202020204" pitchFamily="34" charset="0"/>
              <a:cs typeface="Arial" panose="020B0604020202020204" pitchFamily="34" charset="0"/>
            </a:rPr>
            <a:t>Enero</a:t>
          </a:r>
          <a:r>
            <a:rPr lang="es-CO" sz="1200">
              <a:latin typeface="Arial" panose="020B0604020202020204" pitchFamily="34" charset="0"/>
              <a:cs typeface="Arial" panose="020B0604020202020204" pitchFamily="34" charset="0"/>
            </a:rPr>
            <a:t> de 2024</a:t>
          </a:r>
        </a:p>
        <a:p>
          <a:pPr algn="l"/>
          <a:r>
            <a:rPr lang="es-CO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Fecha de Modificación</a:t>
          </a:r>
          <a:r>
            <a:rPr lang="es-CO" sz="12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y </a:t>
          </a:r>
          <a:r>
            <a:rPr lang="es-CO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Aprobación:  </a:t>
          </a:r>
          <a:r>
            <a:rPr lang="es-CO" sz="12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N/A</a:t>
          </a:r>
          <a:endParaRPr lang="es-CO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162168</xdr:colOff>
      <xdr:row>22</xdr:row>
      <xdr:rowOff>132230</xdr:rowOff>
    </xdr:from>
    <xdr:to>
      <xdr:col>4</xdr:col>
      <xdr:colOff>137941</xdr:colOff>
      <xdr:row>25</xdr:row>
      <xdr:rowOff>103656</xdr:rowOff>
    </xdr:to>
    <xdr:sp macro="" textlink="">
      <xdr:nvSpPr>
        <xdr:cNvPr id="7" name="Rectángulo redondead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62168" y="4132730"/>
          <a:ext cx="3023773" cy="542926"/>
        </a:xfrm>
        <a:prstGeom prst="roundRect">
          <a:avLst/>
        </a:prstGeom>
        <a:solidFill>
          <a:srgbClr val="EAF2FA"/>
        </a:solidFill>
        <a:ln w="15875">
          <a:solidFill>
            <a:srgbClr val="0065B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 i="0" u="none" strike="noStrike" baseline="0">
              <a:solidFill>
                <a:schemeClr val="accent1">
                  <a:lumMod val="50000"/>
                </a:schemeClr>
              </a:solidFill>
              <a:latin typeface="Arial Narrow" panose="020B0606020202030204" pitchFamily="34" charset="0"/>
              <a:ea typeface="+mn-ea"/>
              <a:cs typeface="+mn-cs"/>
            </a:rPr>
            <a:t>Gestión</a:t>
          </a:r>
          <a:r>
            <a:rPr lang="es-CO" sz="1100" b="0" i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200" b="1" i="0" u="none" strike="noStrike" baseline="0">
              <a:solidFill>
                <a:schemeClr val="accent1">
                  <a:lumMod val="50000"/>
                </a:schemeClr>
              </a:solidFill>
              <a:latin typeface="Arial Narrow" panose="020B0606020202030204" pitchFamily="34" charset="0"/>
              <a:ea typeface="+mn-ea"/>
              <a:cs typeface="+mn-cs"/>
            </a:rPr>
            <a:t>del Riesgo de Corrupción, Opacidad y Fraude – Mapa de Riesgos SICOF</a:t>
          </a:r>
        </a:p>
      </xdr:txBody>
    </xdr:sp>
    <xdr:clientData/>
  </xdr:twoCellAnchor>
  <xdr:twoCellAnchor>
    <xdr:from>
      <xdr:col>0</xdr:col>
      <xdr:colOff>151968</xdr:colOff>
      <xdr:row>20</xdr:row>
      <xdr:rowOff>136281</xdr:rowOff>
    </xdr:from>
    <xdr:to>
      <xdr:col>4</xdr:col>
      <xdr:colOff>124985</xdr:colOff>
      <xdr:row>22</xdr:row>
      <xdr:rowOff>9094</xdr:rowOff>
    </xdr:to>
    <xdr:sp macro="" textlink="">
      <xdr:nvSpPr>
        <xdr:cNvPr id="8" name="Terminad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1968" y="3755781"/>
          <a:ext cx="3021017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1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114644</xdr:colOff>
      <xdr:row>30</xdr:row>
      <xdr:rowOff>85063</xdr:rowOff>
    </xdr:from>
    <xdr:to>
      <xdr:col>4</xdr:col>
      <xdr:colOff>119936</xdr:colOff>
      <xdr:row>31</xdr:row>
      <xdr:rowOff>148376</xdr:rowOff>
    </xdr:to>
    <xdr:sp macro="" textlink="">
      <xdr:nvSpPr>
        <xdr:cNvPr id="9" name="Terminad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644" y="5609563"/>
          <a:ext cx="3053292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4 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66675</xdr:colOff>
      <xdr:row>32</xdr:row>
      <xdr:rowOff>97549</xdr:rowOff>
    </xdr:from>
    <xdr:to>
      <xdr:col>4</xdr:col>
      <xdr:colOff>71966</xdr:colOff>
      <xdr:row>35</xdr:row>
      <xdr:rowOff>59449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6675" y="6193549"/>
          <a:ext cx="3053291" cy="533400"/>
        </a:xfrm>
        <a:prstGeom prst="roundRect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 i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Canales de denuncia</a:t>
          </a:r>
          <a:r>
            <a:rPr lang="es-CO" sz="1200" b="1" i="0" u="none" strike="noStrike" baseline="0">
              <a:solidFill>
                <a:schemeClr val="accent1">
                  <a:lumMod val="50000"/>
                </a:schemeClr>
              </a:solidFill>
              <a:latin typeface="Arial Narrow" panose="020B0606020202030204" pitchFamily="34" charset="0"/>
              <a:ea typeface="+mn-ea"/>
              <a:cs typeface="+mn-cs"/>
            </a:rPr>
            <a:t>. </a:t>
          </a:r>
        </a:p>
      </xdr:txBody>
    </xdr:sp>
    <xdr:clientData/>
  </xdr:twoCellAnchor>
  <xdr:twoCellAnchor editAs="oneCell">
    <xdr:from>
      <xdr:col>1</xdr:col>
      <xdr:colOff>535512</xdr:colOff>
      <xdr:row>16</xdr:row>
      <xdr:rowOff>41782</xdr:rowOff>
    </xdr:from>
    <xdr:to>
      <xdr:col>2</xdr:col>
      <xdr:colOff>417223</xdr:colOff>
      <xdr:row>20</xdr:row>
      <xdr:rowOff>32257</xdr:rowOff>
    </xdr:to>
    <xdr:pic>
      <xdr:nvPicPr>
        <xdr:cNvPr id="11" name="Imagen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47" t="18686" r="19621" b="20284"/>
        <a:stretch>
          <a:fillRect/>
        </a:stretch>
      </xdr:blipFill>
      <xdr:spPr bwMode="auto">
        <a:xfrm rot="1658057">
          <a:off x="1297512" y="2899282"/>
          <a:ext cx="643711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457201</xdr:colOff>
      <xdr:row>26</xdr:row>
      <xdr:rowOff>44312</xdr:rowOff>
    </xdr:from>
    <xdr:to>
      <xdr:col>2</xdr:col>
      <xdr:colOff>407173</xdr:colOff>
      <xdr:row>29</xdr:row>
      <xdr:rowOff>119064</xdr:rowOff>
    </xdr:to>
    <xdr:pic>
      <xdr:nvPicPr>
        <xdr:cNvPr id="12" name="Imagen 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E6E6E6"/>
            </a:clrFrom>
            <a:clrTo>
              <a:srgbClr val="E6E6E6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39" t="2815" r="5479" b="70074"/>
        <a:stretch>
          <a:fillRect/>
        </a:stretch>
      </xdr:blipFill>
      <xdr:spPr bwMode="auto">
        <a:xfrm>
          <a:off x="1219201" y="4806812"/>
          <a:ext cx="711972" cy="646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383160</xdr:colOff>
      <xdr:row>17</xdr:row>
      <xdr:rowOff>83824</xdr:rowOff>
    </xdr:from>
    <xdr:to>
      <xdr:col>2</xdr:col>
      <xdr:colOff>742161</xdr:colOff>
      <xdr:row>19</xdr:row>
      <xdr:rowOff>51846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1907160" y="3131824"/>
          <a:ext cx="359001" cy="349022"/>
        </a:xfrm>
        <a:prstGeom prst="rect">
          <a:avLst/>
        </a:prstGeom>
      </xdr:spPr>
    </xdr:pic>
    <xdr:clientData/>
  </xdr:twoCellAnchor>
  <xdr:twoCellAnchor>
    <xdr:from>
      <xdr:col>2</xdr:col>
      <xdr:colOff>538956</xdr:colOff>
      <xdr:row>18</xdr:row>
      <xdr:rowOff>95711</xdr:rowOff>
    </xdr:from>
    <xdr:to>
      <xdr:col>4</xdr:col>
      <xdr:colOff>25435</xdr:colOff>
      <xdr:row>19</xdr:row>
      <xdr:rowOff>153689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62956" y="3334211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 editAs="oneCell">
    <xdr:from>
      <xdr:col>2</xdr:col>
      <xdr:colOff>446660</xdr:colOff>
      <xdr:row>27</xdr:row>
      <xdr:rowOff>93118</xdr:rowOff>
    </xdr:from>
    <xdr:to>
      <xdr:col>3</xdr:col>
      <xdr:colOff>43661</xdr:colOff>
      <xdr:row>29</xdr:row>
      <xdr:rowOff>61140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1970660" y="5046118"/>
          <a:ext cx="359001" cy="349022"/>
        </a:xfrm>
        <a:prstGeom prst="rect">
          <a:avLst/>
        </a:prstGeom>
      </xdr:spPr>
    </xdr:pic>
    <xdr:clientData/>
  </xdr:twoCellAnchor>
  <xdr:twoCellAnchor>
    <xdr:from>
      <xdr:col>2</xdr:col>
      <xdr:colOff>675481</xdr:colOff>
      <xdr:row>28</xdr:row>
      <xdr:rowOff>79075</xdr:rowOff>
    </xdr:from>
    <xdr:to>
      <xdr:col>4</xdr:col>
      <xdr:colOff>161960</xdr:colOff>
      <xdr:row>29</xdr:row>
      <xdr:rowOff>137053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199481" y="5222575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>
    <xdr:from>
      <xdr:col>5</xdr:col>
      <xdr:colOff>422798</xdr:colOff>
      <xdr:row>22</xdr:row>
      <xdr:rowOff>139946</xdr:rowOff>
    </xdr:from>
    <xdr:to>
      <xdr:col>9</xdr:col>
      <xdr:colOff>422797</xdr:colOff>
      <xdr:row>26</xdr:row>
      <xdr:rowOff>57150</xdr:rowOff>
    </xdr:to>
    <xdr:sp macro="" textlink="">
      <xdr:nvSpPr>
        <xdr:cNvPr id="17" name="Rectángulo redondead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232798" y="4330946"/>
          <a:ext cx="3047999" cy="679204"/>
        </a:xfrm>
        <a:prstGeom prst="roundRect">
          <a:avLst/>
        </a:prstGeom>
        <a:solidFill>
          <a:srgbClr val="EAF2FA"/>
        </a:solidFill>
        <a:ln w="15875">
          <a:solidFill>
            <a:srgbClr val="0065B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 i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Redes interinstitucionales para el fortalecimiento de prevención de actos de corrupción, transparencia y legalidad</a:t>
          </a:r>
          <a:endParaRPr lang="es-CO" sz="1200" b="1">
            <a:solidFill>
              <a:schemeClr val="accent1">
                <a:lumMod val="50000"/>
              </a:schemeClr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411510</xdr:colOff>
      <xdr:row>20</xdr:row>
      <xdr:rowOff>182952</xdr:rowOff>
    </xdr:from>
    <xdr:to>
      <xdr:col>9</xdr:col>
      <xdr:colOff>411510</xdr:colOff>
      <xdr:row>22</xdr:row>
      <xdr:rowOff>55765</xdr:rowOff>
    </xdr:to>
    <xdr:sp macro="" textlink="">
      <xdr:nvSpPr>
        <xdr:cNvPr id="18" name="Terminad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221510" y="3802452"/>
          <a:ext cx="3048000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2 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412658</xdr:colOff>
      <xdr:row>30</xdr:row>
      <xdr:rowOff>135236</xdr:rowOff>
    </xdr:from>
    <xdr:to>
      <xdr:col>9</xdr:col>
      <xdr:colOff>412658</xdr:colOff>
      <xdr:row>32</xdr:row>
      <xdr:rowOff>8049</xdr:rowOff>
    </xdr:to>
    <xdr:sp macro="" textlink="">
      <xdr:nvSpPr>
        <xdr:cNvPr id="19" name="Terminad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222658" y="5659736"/>
          <a:ext cx="3048000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5 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400050</xdr:colOff>
      <xdr:row>32</xdr:row>
      <xdr:rowOff>114400</xdr:rowOff>
    </xdr:from>
    <xdr:to>
      <xdr:col>9</xdr:col>
      <xdr:colOff>400049</xdr:colOff>
      <xdr:row>36</xdr:row>
      <xdr:rowOff>47625</xdr:rowOff>
    </xdr:to>
    <xdr:sp macro="" textlink="">
      <xdr:nvSpPr>
        <xdr:cNvPr id="20" name="Rectángulo redondead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210050" y="6210400"/>
          <a:ext cx="3047999" cy="695225"/>
        </a:xfrm>
        <a:prstGeom prst="roundRect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 i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Estrategias de transparencia, Estado abierto, acceso a la información publica y cultura de legalidad</a:t>
          </a:r>
          <a:endParaRPr lang="es-CO" sz="1200" b="1" i="0" u="none" strike="noStrike" baseline="0">
            <a:solidFill>
              <a:schemeClr val="accent1">
                <a:lumMod val="50000"/>
              </a:schemeClr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14466</xdr:colOff>
      <xdr:row>16</xdr:row>
      <xdr:rowOff>142875</xdr:rowOff>
    </xdr:from>
    <xdr:to>
      <xdr:col>8</xdr:col>
      <xdr:colOff>119241</xdr:colOff>
      <xdr:row>21</xdr:row>
      <xdr:rowOff>9525</xdr:rowOff>
    </xdr:to>
    <xdr:pic>
      <xdr:nvPicPr>
        <xdr:cNvPr id="21" name="Imagen 26" descr="iconos-Ana-19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7" t="19525" r="22221" b="17082"/>
        <a:stretch>
          <a:fillRect/>
        </a:stretch>
      </xdr:blipFill>
      <xdr:spPr bwMode="auto">
        <a:xfrm>
          <a:off x="5348466" y="3000375"/>
          <a:ext cx="8667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35809</xdr:colOff>
      <xdr:row>18</xdr:row>
      <xdr:rowOff>7557</xdr:rowOff>
    </xdr:from>
    <xdr:to>
      <xdr:col>8</xdr:col>
      <xdr:colOff>394810</xdr:colOff>
      <xdr:row>19</xdr:row>
      <xdr:rowOff>166079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6131809" y="3246057"/>
          <a:ext cx="359001" cy="349022"/>
        </a:xfrm>
        <a:prstGeom prst="rect">
          <a:avLst/>
        </a:prstGeom>
      </xdr:spPr>
    </xdr:pic>
    <xdr:clientData/>
  </xdr:twoCellAnchor>
  <xdr:twoCellAnchor>
    <xdr:from>
      <xdr:col>8</xdr:col>
      <xdr:colOff>264630</xdr:colOff>
      <xdr:row>18</xdr:row>
      <xdr:rowOff>184014</xdr:rowOff>
    </xdr:from>
    <xdr:to>
      <xdr:col>9</xdr:col>
      <xdr:colOff>513109</xdr:colOff>
      <xdr:row>20</xdr:row>
      <xdr:rowOff>51492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360630" y="3422514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 editAs="oneCell">
    <xdr:from>
      <xdr:col>7</xdr:col>
      <xdr:colOff>750521</xdr:colOff>
      <xdr:row>27</xdr:row>
      <xdr:rowOff>130803</xdr:rowOff>
    </xdr:from>
    <xdr:to>
      <xdr:col>8</xdr:col>
      <xdr:colOff>347522</xdr:colOff>
      <xdr:row>29</xdr:row>
      <xdr:rowOff>98825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6084521" y="5083803"/>
          <a:ext cx="359001" cy="349022"/>
        </a:xfrm>
        <a:prstGeom prst="rect">
          <a:avLst/>
        </a:prstGeom>
      </xdr:spPr>
    </xdr:pic>
    <xdr:clientData/>
  </xdr:twoCellAnchor>
  <xdr:twoCellAnchor>
    <xdr:from>
      <xdr:col>8</xdr:col>
      <xdr:colOff>217159</xdr:colOff>
      <xdr:row>28</xdr:row>
      <xdr:rowOff>116116</xdr:rowOff>
    </xdr:from>
    <xdr:to>
      <xdr:col>9</xdr:col>
      <xdr:colOff>465638</xdr:colOff>
      <xdr:row>29</xdr:row>
      <xdr:rowOff>174094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313159" y="5259616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>
    <xdr:from>
      <xdr:col>10</xdr:col>
      <xdr:colOff>400051</xdr:colOff>
      <xdr:row>22</xdr:row>
      <xdr:rowOff>163755</xdr:rowOff>
    </xdr:from>
    <xdr:to>
      <xdr:col>15</xdr:col>
      <xdr:colOff>161925</xdr:colOff>
      <xdr:row>26</xdr:row>
      <xdr:rowOff>76200</xdr:rowOff>
    </xdr:to>
    <xdr:sp macro="" textlink="">
      <xdr:nvSpPr>
        <xdr:cNvPr id="27" name="Rectángulo redondead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020051" y="4354755"/>
          <a:ext cx="3571874" cy="674445"/>
        </a:xfrm>
        <a:prstGeom prst="roundRect">
          <a:avLst/>
        </a:prstGeom>
        <a:solidFill>
          <a:srgbClr val="EAF2FA"/>
        </a:solidFill>
        <a:ln w="15875">
          <a:solidFill>
            <a:srgbClr val="0065B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solidFill>
              <a:schemeClr val="accent1">
                <a:lumMod val="50000"/>
              </a:schemeClr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10</xdr:col>
      <xdr:colOff>542925</xdr:colOff>
      <xdr:row>21</xdr:row>
      <xdr:rowOff>39198</xdr:rowOff>
    </xdr:from>
    <xdr:to>
      <xdr:col>14</xdr:col>
      <xdr:colOff>542925</xdr:colOff>
      <xdr:row>22</xdr:row>
      <xdr:rowOff>102511</xdr:rowOff>
    </xdr:to>
    <xdr:sp macro="" textlink="">
      <xdr:nvSpPr>
        <xdr:cNvPr id="28" name="Terminado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162925" y="3849198"/>
          <a:ext cx="3048000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3 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12</xdr:col>
      <xdr:colOff>66675</xdr:colOff>
      <xdr:row>16</xdr:row>
      <xdr:rowOff>152400</xdr:rowOff>
    </xdr:from>
    <xdr:to>
      <xdr:col>13</xdr:col>
      <xdr:colOff>178236</xdr:colOff>
      <xdr:row>20</xdr:row>
      <xdr:rowOff>80962</xdr:rowOff>
    </xdr:to>
    <xdr:pic>
      <xdr:nvPicPr>
        <xdr:cNvPr id="29" name="Imagen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3009900"/>
          <a:ext cx="873561" cy="69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152967</xdr:colOff>
      <xdr:row>18</xdr:row>
      <xdr:rowOff>39003</xdr:rowOff>
    </xdr:from>
    <xdr:to>
      <xdr:col>13</xdr:col>
      <xdr:colOff>511968</xdr:colOff>
      <xdr:row>20</xdr:row>
      <xdr:rowOff>7025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10058967" y="3277503"/>
          <a:ext cx="359001" cy="349022"/>
        </a:xfrm>
        <a:prstGeom prst="rect">
          <a:avLst/>
        </a:prstGeom>
      </xdr:spPr>
    </xdr:pic>
    <xdr:clientData/>
  </xdr:twoCellAnchor>
  <xdr:twoCellAnchor>
    <xdr:from>
      <xdr:col>13</xdr:col>
      <xdr:colOff>381788</xdr:colOff>
      <xdr:row>19</xdr:row>
      <xdr:rowOff>24960</xdr:rowOff>
    </xdr:from>
    <xdr:to>
      <xdr:col>14</xdr:col>
      <xdr:colOff>630267</xdr:colOff>
      <xdr:row>20</xdr:row>
      <xdr:rowOff>82938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287788" y="3453960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 editAs="oneCell">
    <xdr:from>
      <xdr:col>12</xdr:col>
      <xdr:colOff>102036</xdr:colOff>
      <xdr:row>27</xdr:row>
      <xdr:rowOff>118176</xdr:rowOff>
    </xdr:from>
    <xdr:to>
      <xdr:col>12</xdr:col>
      <xdr:colOff>721161</xdr:colOff>
      <xdr:row>29</xdr:row>
      <xdr:rowOff>167571</xdr:rowOff>
    </xdr:to>
    <xdr:pic>
      <xdr:nvPicPr>
        <xdr:cNvPr id="32" name="Imagen 3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246036" y="5071176"/>
          <a:ext cx="619125" cy="430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749736</xdr:colOff>
      <xdr:row>28</xdr:row>
      <xdr:rowOff>109537</xdr:rowOff>
    </xdr:from>
    <xdr:to>
      <xdr:col>13</xdr:col>
      <xdr:colOff>346737</xdr:colOff>
      <xdr:row>30</xdr:row>
      <xdr:rowOff>77559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3" t="29615"/>
        <a:stretch/>
      </xdr:blipFill>
      <xdr:spPr>
        <a:xfrm rot="20235106">
          <a:off x="9893736" y="5253037"/>
          <a:ext cx="359001" cy="349022"/>
        </a:xfrm>
        <a:prstGeom prst="rect">
          <a:avLst/>
        </a:prstGeom>
      </xdr:spPr>
    </xdr:pic>
    <xdr:clientData/>
  </xdr:twoCellAnchor>
  <xdr:twoCellAnchor>
    <xdr:from>
      <xdr:col>13</xdr:col>
      <xdr:colOff>216336</xdr:colOff>
      <xdr:row>29</xdr:row>
      <xdr:rowOff>42861</xdr:rowOff>
    </xdr:from>
    <xdr:to>
      <xdr:col>14</xdr:col>
      <xdr:colOff>464815</xdr:colOff>
      <xdr:row>30</xdr:row>
      <xdr:rowOff>100839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122336" y="5376861"/>
          <a:ext cx="1010479" cy="2484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0065B0"/>
              </a:solidFill>
              <a:latin typeface="Arial Narrow" panose="020B0606020202030204" pitchFamily="34" charset="0"/>
            </a:rPr>
            <a:t>Haz click aquí</a:t>
          </a:r>
        </a:p>
      </xdr:txBody>
    </xdr:sp>
    <xdr:clientData/>
  </xdr:twoCellAnchor>
  <xdr:twoCellAnchor>
    <xdr:from>
      <xdr:col>10</xdr:col>
      <xdr:colOff>549711</xdr:colOff>
      <xdr:row>30</xdr:row>
      <xdr:rowOff>176211</xdr:rowOff>
    </xdr:from>
    <xdr:to>
      <xdr:col>14</xdr:col>
      <xdr:colOff>549711</xdr:colOff>
      <xdr:row>32</xdr:row>
      <xdr:rowOff>49024</xdr:rowOff>
    </xdr:to>
    <xdr:sp macro="" textlink="">
      <xdr:nvSpPr>
        <xdr:cNvPr id="35" name="Terminad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8169711" y="5700711"/>
          <a:ext cx="3048000" cy="253813"/>
        </a:xfrm>
        <a:prstGeom prst="flowChartTerminator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Componente</a:t>
          </a:r>
          <a:r>
            <a:rPr lang="es-CO" sz="1200" b="1" baseline="0">
              <a:solidFill>
                <a:srgbClr val="0065B0"/>
              </a:solidFill>
              <a:latin typeface="Arial Narrow" panose="020B0606020202030204" pitchFamily="34" charset="0"/>
            </a:rPr>
            <a:t> N° 6 </a:t>
          </a:r>
          <a:endParaRPr lang="es-CO" sz="1200" b="1">
            <a:solidFill>
              <a:srgbClr val="0065B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10</xdr:col>
      <xdr:colOff>597336</xdr:colOff>
      <xdr:row>32</xdr:row>
      <xdr:rowOff>128585</xdr:rowOff>
    </xdr:from>
    <xdr:to>
      <xdr:col>14</xdr:col>
      <xdr:colOff>597335</xdr:colOff>
      <xdr:row>35</xdr:row>
      <xdr:rowOff>109536</xdr:rowOff>
    </xdr:to>
    <xdr:sp macro="" textlink="">
      <xdr:nvSpPr>
        <xdr:cNvPr id="36" name="Rectángulo redondead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8217336" y="6034085"/>
          <a:ext cx="3047999" cy="552451"/>
        </a:xfrm>
        <a:prstGeom prst="roundRect">
          <a:avLst/>
        </a:prstGeom>
        <a:solidFill>
          <a:srgbClr val="EAF2FA"/>
        </a:solidFill>
        <a:ln w="15875">
          <a:solidFill>
            <a:srgbClr val="0060A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 i="0" u="none" strike="noStrike" baseline="0">
              <a:solidFill>
                <a:schemeClr val="accent1">
                  <a:lumMod val="50000"/>
                </a:schemeClr>
              </a:solidFill>
              <a:latin typeface="Arial Narrow" panose="020B0606020202030204" pitchFamily="34" charset="0"/>
              <a:ea typeface="+mn-ea"/>
              <a:cs typeface="+mn-cs"/>
            </a:rPr>
            <a:t>Iniciativas adicionales </a:t>
          </a:r>
        </a:p>
      </xdr:txBody>
    </xdr:sp>
    <xdr:clientData/>
  </xdr:twoCellAnchor>
  <xdr:twoCellAnchor>
    <xdr:from>
      <xdr:col>0</xdr:col>
      <xdr:colOff>152400</xdr:colOff>
      <xdr:row>38</xdr:row>
      <xdr:rowOff>142875</xdr:rowOff>
    </xdr:from>
    <xdr:to>
      <xdr:col>5</xdr:col>
      <xdr:colOff>16402</xdr:colOff>
      <xdr:row>43</xdr:row>
      <xdr:rowOff>152400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2400" y="7191375"/>
          <a:ext cx="3674002" cy="962025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  <a:ln w="15875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050" b="1" baseline="0">
              <a:solidFill>
                <a:srgbClr val="0070C0"/>
              </a:solidFill>
              <a:latin typeface="Arial Narrow" panose="020B0606020202030204" pitchFamily="34" charset="0"/>
              <a:ea typeface="+mn-ea"/>
              <a:cs typeface="+mn-cs"/>
            </a:rPr>
            <a:t>Red de Salud Sur del Suroriente.</a:t>
          </a:r>
        </a:p>
        <a:p>
          <a:pPr algn="ctr"/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Calle 39 Carrera 43 – PBX.  328 08 47 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ES" sz="110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www.esesuroriente.gov.co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Cali - Colombia</a:t>
          </a: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533400</xdr:colOff>
      <xdr:row>38</xdr:row>
      <xdr:rowOff>66675</xdr:rowOff>
    </xdr:from>
    <xdr:to>
      <xdr:col>15</xdr:col>
      <xdr:colOff>397402</xdr:colOff>
      <xdr:row>43</xdr:row>
      <xdr:rowOff>76200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153400" y="7115175"/>
          <a:ext cx="3674002" cy="971550"/>
        </a:xfrm>
        <a:prstGeom prst="flowChartAlternateProcess">
          <a:avLst/>
        </a:prstGeom>
        <a:solidFill>
          <a:schemeClr val="accent1">
            <a:lumMod val="40000"/>
            <a:lumOff val="60000"/>
          </a:schemeClr>
        </a:solidFill>
        <a:ln w="15875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050" b="1" baseline="0">
              <a:solidFill>
                <a:srgbClr val="0070C0"/>
              </a:solidFill>
              <a:latin typeface="Arial Narrow" panose="020B0606020202030204" pitchFamily="34" charset="0"/>
              <a:ea typeface="+mn-ea"/>
              <a:cs typeface="+mn-cs"/>
            </a:rPr>
            <a:t>Aprobado por: </a:t>
          </a:r>
          <a:br>
            <a:rPr lang="es-CO" sz="1050" b="1" baseline="0">
              <a:solidFill>
                <a:srgbClr val="0070C0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  <a:t>CARLOS EDUARDO ARIZABALETA CORRAL </a:t>
          </a:r>
          <a:b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  <a:t>Gerente</a:t>
          </a:r>
          <a:b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</a:br>
          <a:b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s-CO" sz="1050" b="1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rPr>
            <a:t>Enero de 2024</a:t>
          </a:r>
        </a:p>
      </xdr:txBody>
    </xdr:sp>
    <xdr:clientData/>
  </xdr:twoCellAnchor>
  <xdr:twoCellAnchor editAs="oneCell">
    <xdr:from>
      <xdr:col>6</xdr:col>
      <xdr:colOff>571500</xdr:colOff>
      <xdr:row>27</xdr:row>
      <xdr:rowOff>0</xdr:rowOff>
    </xdr:from>
    <xdr:to>
      <xdr:col>7</xdr:col>
      <xdr:colOff>733425</xdr:colOff>
      <xdr:row>29</xdr:row>
      <xdr:rowOff>159808</xdr:rowOff>
    </xdr:to>
    <xdr:pic>
      <xdr:nvPicPr>
        <xdr:cNvPr id="39" name="Imagen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4953000"/>
          <a:ext cx="923925" cy="540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752476</xdr:colOff>
      <xdr:row>24</xdr:row>
      <xdr:rowOff>11355</xdr:rowOff>
    </xdr:from>
    <xdr:to>
      <xdr:col>14</xdr:col>
      <xdr:colOff>539362</xdr:colOff>
      <xdr:row>25</xdr:row>
      <xdr:rowOff>119585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72476" y="4583355"/>
          <a:ext cx="2834886" cy="298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12201525" cy="76358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142875</xdr:colOff>
      <xdr:row>0</xdr:row>
      <xdr:rowOff>180975</xdr:rowOff>
    </xdr:from>
    <xdr:to>
      <xdr:col>4</xdr:col>
      <xdr:colOff>1409700</xdr:colOff>
      <xdr:row>3</xdr:row>
      <xdr:rowOff>104776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95450" y="180975"/>
          <a:ext cx="66960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3200" b="1">
            <a:effectLst/>
          </a:endParaRPr>
        </a:p>
      </xdr:txBody>
    </xdr:sp>
    <xdr:clientData/>
  </xdr:twoCellAnchor>
  <xdr:twoCellAnchor editAs="oneCell">
    <xdr:from>
      <xdr:col>5</xdr:col>
      <xdr:colOff>581026</xdr:colOff>
      <xdr:row>5</xdr:row>
      <xdr:rowOff>76199</xdr:rowOff>
    </xdr:from>
    <xdr:to>
      <xdr:col>5</xdr:col>
      <xdr:colOff>1076326</xdr:colOff>
      <xdr:row>8</xdr:row>
      <xdr:rowOff>133349</xdr:rowOff>
    </xdr:to>
    <xdr:pic>
      <xdr:nvPicPr>
        <xdr:cNvPr id="6" name="Imagen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47" t="18686" r="19621" b="20284"/>
        <a:stretch>
          <a:fillRect/>
        </a:stretch>
      </xdr:blipFill>
      <xdr:spPr bwMode="auto">
        <a:xfrm rot="1658057">
          <a:off x="9163051" y="1285874"/>
          <a:ext cx="4953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210425" y="1733550"/>
          <a:ext cx="1076325" cy="2448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9486900" cy="102076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466725</xdr:colOff>
      <xdr:row>0</xdr:row>
      <xdr:rowOff>152400</xdr:rowOff>
    </xdr:from>
    <xdr:to>
      <xdr:col>4</xdr:col>
      <xdr:colOff>1266825</xdr:colOff>
      <xdr:row>3</xdr:row>
      <xdr:rowOff>76201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019300" y="152400"/>
          <a:ext cx="59721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1800" b="1">
            <a:effectLst/>
          </a:endParaRPr>
        </a:p>
      </xdr:txBody>
    </xdr:sp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277225" y="1990725"/>
          <a:ext cx="1076325" cy="2448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5</xdr:col>
      <xdr:colOff>361950</xdr:colOff>
      <xdr:row>6</xdr:row>
      <xdr:rowOff>38100</xdr:rowOff>
    </xdr:from>
    <xdr:to>
      <xdr:col>5</xdr:col>
      <xdr:colOff>1228725</xdr:colOff>
      <xdr:row>8</xdr:row>
      <xdr:rowOff>171450</xdr:rowOff>
    </xdr:to>
    <xdr:pic>
      <xdr:nvPicPr>
        <xdr:cNvPr id="8" name="Imagen 26" descr="iconos-Ana-19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7" t="19525" r="22221" b="17082"/>
        <a:stretch>
          <a:fillRect/>
        </a:stretch>
      </xdr:blipFill>
      <xdr:spPr bwMode="auto">
        <a:xfrm>
          <a:off x="8362950" y="1438275"/>
          <a:ext cx="8667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9315450" cy="102076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466725</xdr:colOff>
      <xdr:row>0</xdr:row>
      <xdr:rowOff>152400</xdr:rowOff>
    </xdr:from>
    <xdr:to>
      <xdr:col>4</xdr:col>
      <xdr:colOff>1266825</xdr:colOff>
      <xdr:row>3</xdr:row>
      <xdr:rowOff>76201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019300" y="152400"/>
          <a:ext cx="54768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1800">
            <a:effectLst/>
          </a:endParaRPr>
        </a:p>
      </xdr:txBody>
    </xdr:sp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105775" y="2143125"/>
          <a:ext cx="1076325" cy="2448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5</xdr:col>
      <xdr:colOff>476250</xdr:colOff>
      <xdr:row>6</xdr:row>
      <xdr:rowOff>114300</xdr:rowOff>
    </xdr:from>
    <xdr:to>
      <xdr:col>5</xdr:col>
      <xdr:colOff>1085850</xdr:colOff>
      <xdr:row>9</xdr:row>
      <xdr:rowOff>71437</xdr:rowOff>
    </xdr:to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514475"/>
          <a:ext cx="609600" cy="690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10706100" cy="102076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0</xdr:row>
      <xdr:rowOff>133350</xdr:rowOff>
    </xdr:from>
    <xdr:to>
      <xdr:col>4</xdr:col>
      <xdr:colOff>1562100</xdr:colOff>
      <xdr:row>3</xdr:row>
      <xdr:rowOff>57151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619375" y="133350"/>
          <a:ext cx="62388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1800" b="1">
            <a:effectLst/>
          </a:endParaRPr>
        </a:p>
      </xdr:txBody>
    </xdr:sp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9496425" y="2143125"/>
          <a:ext cx="1076325" cy="24487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5</xdr:col>
      <xdr:colOff>457200</xdr:colOff>
      <xdr:row>5</xdr:row>
      <xdr:rowOff>180975</xdr:rowOff>
    </xdr:from>
    <xdr:to>
      <xdr:col>5</xdr:col>
      <xdr:colOff>1162050</xdr:colOff>
      <xdr:row>7</xdr:row>
      <xdr:rowOff>182587</xdr:rowOff>
    </xdr:to>
    <xdr:pic>
      <xdr:nvPicPr>
        <xdr:cNvPr id="8" name="Imagen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E6E6E6"/>
            </a:clrFrom>
            <a:clrTo>
              <a:srgbClr val="E6E6E6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39" t="2815" r="5479" b="70074"/>
        <a:stretch>
          <a:fillRect/>
        </a:stretch>
      </xdr:blipFill>
      <xdr:spPr bwMode="auto">
        <a:xfrm>
          <a:off x="9677400" y="1390650"/>
          <a:ext cx="704850" cy="639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0"/>
          <a:ext cx="10706100" cy="102076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466725</xdr:colOff>
      <xdr:row>0</xdr:row>
      <xdr:rowOff>152400</xdr:rowOff>
    </xdr:from>
    <xdr:to>
      <xdr:col>4</xdr:col>
      <xdr:colOff>1266825</xdr:colOff>
      <xdr:row>3</xdr:row>
      <xdr:rowOff>76201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324100" y="152400"/>
          <a:ext cx="62388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1800">
            <a:effectLst/>
          </a:endParaRPr>
        </a:p>
      </xdr:txBody>
    </xdr:sp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496425" y="2143125"/>
          <a:ext cx="1076325" cy="1210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5</xdr:col>
      <xdr:colOff>238125</xdr:colOff>
      <xdr:row>6</xdr:row>
      <xdr:rowOff>133350</xdr:rowOff>
    </xdr:from>
    <xdr:to>
      <xdr:col>5</xdr:col>
      <xdr:colOff>1314450</xdr:colOff>
      <xdr:row>7</xdr:row>
      <xdr:rowOff>226483</xdr:rowOff>
    </xdr:to>
    <xdr:pic>
      <xdr:nvPicPr>
        <xdr:cNvPr id="10" name="Imagen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1533525"/>
          <a:ext cx="1076325" cy="540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</xdr:row>
      <xdr:rowOff>1588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0" y="0"/>
          <a:ext cx="10706100" cy="102076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466725</xdr:colOff>
      <xdr:row>0</xdr:row>
      <xdr:rowOff>152400</xdr:rowOff>
    </xdr:from>
    <xdr:to>
      <xdr:col>4</xdr:col>
      <xdr:colOff>1266825</xdr:colOff>
      <xdr:row>3</xdr:row>
      <xdr:rowOff>76201</xdr:rowOff>
    </xdr:to>
    <xdr:sp macro="" textlink="">
      <xdr:nvSpPr>
        <xdr:cNvPr id="4" name="Rectángulo redondeado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324100" y="152400"/>
          <a:ext cx="6238875" cy="752476"/>
        </a:xfrm>
        <a:prstGeom prst="roundRect">
          <a:avLst/>
        </a:prstGeom>
        <a:solidFill>
          <a:srgbClr val="0065B0"/>
        </a:solidFill>
        <a:ln w="285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PLAN DE ACCIÓN ANUAL SICOF</a:t>
          </a:r>
          <a:r>
            <a:rPr lang="es-CO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AÑO 2024 </a:t>
          </a:r>
          <a:endParaRPr lang="es-CO" sz="1800">
            <a:effectLst/>
          </a:endParaRPr>
        </a:p>
      </xdr:txBody>
    </xdr:sp>
    <xdr:clientData/>
  </xdr:twoCellAnchor>
  <xdr:twoCellAnchor>
    <xdr:from>
      <xdr:col>5</xdr:col>
      <xdr:colOff>276225</xdr:colOff>
      <xdr:row>8</xdr:row>
      <xdr:rowOff>57150</xdr:rowOff>
    </xdr:from>
    <xdr:to>
      <xdr:col>5</xdr:col>
      <xdr:colOff>1352550</xdr:colOff>
      <xdr:row>9</xdr:row>
      <xdr:rowOff>111527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9496425" y="2143125"/>
          <a:ext cx="1076325" cy="1210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5</xdr:col>
      <xdr:colOff>390525</xdr:colOff>
      <xdr:row>5</xdr:row>
      <xdr:rowOff>152400</xdr:rowOff>
    </xdr:from>
    <xdr:to>
      <xdr:col>5</xdr:col>
      <xdr:colOff>1133475</xdr:colOff>
      <xdr:row>7</xdr:row>
      <xdr:rowOff>142875</xdr:rowOff>
    </xdr:to>
    <xdr:pic>
      <xdr:nvPicPr>
        <xdr:cNvPr id="7" name="Imagen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362075"/>
          <a:ext cx="7429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1259501</xdr:colOff>
      <xdr:row>2</xdr:row>
      <xdr:rowOff>346270</xdr:rowOff>
    </xdr:from>
    <xdr:to>
      <xdr:col>16</xdr:col>
      <xdr:colOff>503515</xdr:colOff>
      <xdr:row>15</xdr:row>
      <xdr:rowOff>31504</xdr:rowOff>
    </xdr:to>
    <xdr:pic>
      <xdr:nvPicPr>
        <xdr:cNvPr id="2" name="Imagen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47" t="18686" r="19621" b="20284"/>
        <a:stretch>
          <a:fillRect/>
        </a:stretch>
      </xdr:blipFill>
      <xdr:spPr bwMode="auto">
        <a:xfrm rot="1658057">
          <a:off x="26532501" y="917770"/>
          <a:ext cx="2006264" cy="2923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288925</xdr:colOff>
      <xdr:row>9</xdr:row>
      <xdr:rowOff>22225</xdr:rowOff>
    </xdr:from>
    <xdr:to>
      <xdr:col>17</xdr:col>
      <xdr:colOff>285750</xdr:colOff>
      <xdr:row>14</xdr:row>
      <xdr:rowOff>79777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7593925" y="3101975"/>
          <a:ext cx="1457325" cy="5655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rgbClr val="0065B0"/>
              </a:solidFill>
              <a:latin typeface="Arial Narrow" panose="020B0606020202030204" pitchFamily="34" charset="0"/>
            </a:rPr>
            <a:t>Volver al Menú</a:t>
          </a:r>
        </a:p>
      </xdr:txBody>
    </xdr:sp>
    <xdr:clientData/>
  </xdr:twoCellAnchor>
  <xdr:twoCellAnchor editAs="oneCell">
    <xdr:from>
      <xdr:col>2</xdr:col>
      <xdr:colOff>533401</xdr:colOff>
      <xdr:row>46</xdr:row>
      <xdr:rowOff>66675</xdr:rowOff>
    </xdr:from>
    <xdr:to>
      <xdr:col>4</xdr:col>
      <xdr:colOff>5386113</xdr:colOff>
      <xdr:row>46</xdr:row>
      <xdr:rowOff>68305</xdr:rowOff>
    </xdr:to>
    <xdr:pic>
      <xdr:nvPicPr>
        <xdr:cNvPr id="5" name="6 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86301" y="57683400"/>
          <a:ext cx="8986562" cy="16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502229</xdr:colOff>
      <xdr:row>1</xdr:row>
      <xdr:rowOff>69272</xdr:rowOff>
    </xdr:from>
    <xdr:to>
      <xdr:col>2</xdr:col>
      <xdr:colOff>632772</xdr:colOff>
      <xdr:row>1</xdr:row>
      <xdr:rowOff>71236</xdr:rowOff>
    </xdr:to>
    <xdr:pic>
      <xdr:nvPicPr>
        <xdr:cNvPr id="6" name="6 Imagen" descr="logo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16579" y="269297"/>
          <a:ext cx="3959593" cy="1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1447800</xdr:colOff>
      <xdr:row>48</xdr:row>
      <xdr:rowOff>38100</xdr:rowOff>
    </xdr:from>
    <xdr:to>
      <xdr:col>7</xdr:col>
      <xdr:colOff>111633</xdr:colOff>
      <xdr:row>85</xdr:row>
      <xdr:rowOff>185735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58035825"/>
          <a:ext cx="11160633" cy="7748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762000</xdr:colOff>
      <xdr:row>1</xdr:row>
      <xdr:rowOff>119062</xdr:rowOff>
    </xdr:from>
    <xdr:to>
      <xdr:col>2</xdr:col>
      <xdr:colOff>1170051</xdr:colOff>
      <xdr:row>1</xdr:row>
      <xdr:rowOff>121714</xdr:rowOff>
    </xdr:to>
    <xdr:pic>
      <xdr:nvPicPr>
        <xdr:cNvPr id="8" name="9 Imagen" descr="logo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319087"/>
          <a:ext cx="4237101" cy="2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119064</xdr:colOff>
      <xdr:row>48</xdr:row>
      <xdr:rowOff>152399</xdr:rowOff>
    </xdr:from>
    <xdr:to>
      <xdr:col>18</xdr:col>
      <xdr:colOff>1047751</xdr:colOff>
      <xdr:row>65</xdr:row>
      <xdr:rowOff>123822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8562" t="30222" r="27438" b="35445"/>
        <a:stretch>
          <a:fillRect/>
        </a:stretch>
      </xdr:blipFill>
      <xdr:spPr bwMode="auto">
        <a:xfrm>
          <a:off x="20893089" y="58150124"/>
          <a:ext cx="10110787" cy="3762373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  <xdr:twoCellAnchor editAs="oneCell">
    <xdr:from>
      <xdr:col>8</xdr:col>
      <xdr:colOff>95250</xdr:colOff>
      <xdr:row>65</xdr:row>
      <xdr:rowOff>80963</xdr:rowOff>
    </xdr:from>
    <xdr:to>
      <xdr:col>18</xdr:col>
      <xdr:colOff>967591</xdr:colOff>
      <xdr:row>86</xdr:row>
      <xdr:rowOff>100013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28625" t="28666" r="26812" b="45222"/>
        <a:stretch>
          <a:fillRect/>
        </a:stretch>
      </xdr:blipFill>
      <xdr:spPr bwMode="auto">
        <a:xfrm>
          <a:off x="20869275" y="61869638"/>
          <a:ext cx="10054441" cy="40195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676276</xdr:colOff>
      <xdr:row>1</xdr:row>
      <xdr:rowOff>142875</xdr:rowOff>
    </xdr:from>
    <xdr:to>
      <xdr:col>2</xdr:col>
      <xdr:colOff>2152651</xdr:colOff>
      <xdr:row>4</xdr:row>
      <xdr:rowOff>495300</xdr:rowOff>
    </xdr:to>
    <xdr:pic>
      <xdr:nvPicPr>
        <xdr:cNvPr id="11" name="Imagen 10" descr="F:\ESE SUR ORIENTE\LOGO\Logo de la ESE 15 Enero 2021.png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6" y="342900"/>
          <a:ext cx="5391150" cy="1619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1111250</xdr:colOff>
      <xdr:row>1</xdr:row>
      <xdr:rowOff>158750</xdr:rowOff>
    </xdr:from>
    <xdr:to>
      <xdr:col>13</xdr:col>
      <xdr:colOff>260350</xdr:colOff>
      <xdr:row>4</xdr:row>
      <xdr:rowOff>363537</xdr:rowOff>
    </xdr:to>
    <xdr:pic>
      <xdr:nvPicPr>
        <xdr:cNvPr id="12" name="Imagen 11" descr="C:\Users\planeacion\Downloads\WhatsApp Image 2021-10-20 at 4.58.17 PM.jpeg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349250"/>
          <a:ext cx="3625850" cy="1474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trolinterno.SURORIENTE\Downloads\MAPAS%20RIESGOS%20%20AJUSTADOS\VALIDADOS%20CORRUPCION%202019\RIESGO%20CORRUPCION%20%20CONTRATACIO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CION RIESGO"/>
      <sheetName val="PUNTAJE IMPACTO"/>
      <sheetName val="CONTROLES"/>
      <sheetName val="MAPAS DE RIESGO DE CORRUPCIÓN"/>
      <sheetName val="calificacion de controles"/>
      <sheetName val="Hoja1"/>
    </sheetNames>
    <sheetDataSet>
      <sheetData sheetId="0" refreshError="1">
        <row r="4">
          <cell r="B4" t="str">
            <v>vulneracion a principios de la contratacion publica</v>
          </cell>
          <cell r="I4" t="str">
            <v>* desconocimiento normativo 
* ausencia de capacitacion del personal.</v>
          </cell>
          <cell r="J4" t="str">
            <v xml:space="preserve">* Investigaciones y sanciones disciplinarias, penales y fiscales </v>
          </cell>
        </row>
        <row r="6">
          <cell r="J6" t="str">
            <v>La insatisfaccion de las necesidades. Favorecimiento de terceros, sobrecostos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6:P44"/>
  <sheetViews>
    <sheetView tabSelected="1" topLeftCell="A13" workbookViewId="0"/>
  </sheetViews>
  <sheetFormatPr baseColWidth="10" defaultRowHeight="15" x14ac:dyDescent="0.25"/>
  <sheetData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5.75" x14ac:dyDescent="0.25">
      <c r="A40" s="2"/>
      <c r="B40" s="2"/>
      <c r="C40" s="2"/>
      <c r="D40" s="2"/>
      <c r="E40" s="2"/>
      <c r="F40" s="2"/>
      <c r="G40" s="115"/>
      <c r="H40" s="115"/>
      <c r="I40" s="115"/>
      <c r="J40" s="115"/>
      <c r="K40" s="1"/>
      <c r="L40" s="2"/>
      <c r="M40" s="2"/>
      <c r="N40" s="2"/>
      <c r="O40" s="2"/>
      <c r="P40" s="2"/>
    </row>
    <row r="41" spans="1:16" x14ac:dyDescent="0.25">
      <c r="A41" s="2"/>
      <c r="B41" s="2"/>
      <c r="C41" s="2"/>
      <c r="D41" s="2"/>
      <c r="E41" s="2"/>
      <c r="F41" s="2"/>
      <c r="G41" s="115"/>
      <c r="H41" s="115"/>
      <c r="I41" s="115"/>
      <c r="J41" s="115"/>
      <c r="K41" s="2"/>
      <c r="L41" s="2"/>
      <c r="M41" s="2"/>
      <c r="N41" s="2"/>
      <c r="O41" s="2"/>
      <c r="P41" s="2"/>
    </row>
    <row r="42" spans="1:1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</sheetData>
  <mergeCells count="1">
    <mergeCell ref="G40:J4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F20"/>
  <sheetViews>
    <sheetView topLeftCell="A4" workbookViewId="0"/>
  </sheetViews>
  <sheetFormatPr baseColWidth="10" defaultRowHeight="15" x14ac:dyDescent="0.25"/>
  <cols>
    <col min="1" max="1" width="6.140625" customWidth="1"/>
    <col min="2" max="2" width="20.5703125" customWidth="1"/>
    <col min="3" max="3" width="52.7109375" customWidth="1"/>
    <col min="4" max="4" width="28.7109375" customWidth="1"/>
    <col min="5" max="5" width="24" customWidth="1"/>
    <col min="6" max="6" width="22.140625" customWidth="1"/>
  </cols>
  <sheetData>
    <row r="2" spans="1:6" ht="25.5" customHeight="1" x14ac:dyDescent="0.25"/>
    <row r="3" spans="1:6" ht="24.75" customHeight="1" x14ac:dyDescent="0.25"/>
    <row r="6" spans="1:6" x14ac:dyDescent="0.25">
      <c r="A6" s="3"/>
      <c r="B6" s="4"/>
      <c r="C6" s="4"/>
      <c r="D6" s="4"/>
      <c r="E6" s="4"/>
      <c r="F6" s="3"/>
    </row>
    <row r="7" spans="1:6" ht="21" x14ac:dyDescent="0.25">
      <c r="A7" s="116" t="s">
        <v>134</v>
      </c>
      <c r="B7" s="116"/>
      <c r="C7" s="116"/>
      <c r="D7" s="116"/>
      <c r="E7" s="117"/>
      <c r="F7" s="5"/>
    </row>
    <row r="8" spans="1:6" ht="18.75" customHeight="1" x14ac:dyDescent="0.25">
      <c r="A8" s="120" t="s">
        <v>135</v>
      </c>
      <c r="B8" s="121"/>
      <c r="C8" s="121"/>
      <c r="D8" s="121"/>
      <c r="E8" s="121"/>
      <c r="F8" s="5"/>
    </row>
    <row r="9" spans="1:6" x14ac:dyDescent="0.25">
      <c r="A9" s="120"/>
      <c r="B9" s="121"/>
      <c r="C9" s="121"/>
      <c r="D9" s="121"/>
      <c r="E9" s="121"/>
      <c r="F9" s="5"/>
    </row>
    <row r="10" spans="1:6" x14ac:dyDescent="0.25">
      <c r="A10" s="122"/>
      <c r="B10" s="123"/>
      <c r="C10" s="123"/>
      <c r="D10" s="123"/>
      <c r="E10" s="123"/>
      <c r="F10" s="6"/>
    </row>
    <row r="13" spans="1:6" ht="47.25" customHeight="1" x14ac:dyDescent="0.25">
      <c r="A13" s="124" t="s">
        <v>0</v>
      </c>
      <c r="B13" s="124"/>
      <c r="C13" s="7" t="s">
        <v>1</v>
      </c>
      <c r="D13" s="7" t="s">
        <v>2</v>
      </c>
      <c r="E13" s="7" t="s">
        <v>3</v>
      </c>
      <c r="F13" s="7" t="s">
        <v>4</v>
      </c>
    </row>
    <row r="14" spans="1:6" ht="36.75" customHeight="1" x14ac:dyDescent="0.25">
      <c r="A14" s="118">
        <v>1</v>
      </c>
      <c r="B14" s="119" t="s">
        <v>136</v>
      </c>
      <c r="C14" s="11" t="s">
        <v>153</v>
      </c>
      <c r="D14" s="10" t="s">
        <v>155</v>
      </c>
      <c r="E14" s="10" t="s">
        <v>156</v>
      </c>
      <c r="F14" s="109">
        <v>45292</v>
      </c>
    </row>
    <row r="15" spans="1:6" ht="36.75" customHeight="1" x14ac:dyDescent="0.25">
      <c r="A15" s="118"/>
      <c r="B15" s="119"/>
      <c r="C15" s="11" t="s">
        <v>154</v>
      </c>
      <c r="D15" s="10" t="s">
        <v>157</v>
      </c>
      <c r="E15" s="10" t="s">
        <v>156</v>
      </c>
      <c r="F15" s="109">
        <v>45323</v>
      </c>
    </row>
    <row r="16" spans="1:6" ht="74.25" customHeight="1" x14ac:dyDescent="0.25">
      <c r="A16" s="8">
        <v>2</v>
      </c>
      <c r="B16" s="9" t="s">
        <v>137</v>
      </c>
      <c r="C16" s="14" t="s">
        <v>160</v>
      </c>
      <c r="D16" s="12" t="s">
        <v>159</v>
      </c>
      <c r="E16" s="10" t="s">
        <v>158</v>
      </c>
      <c r="F16" s="110">
        <v>45657</v>
      </c>
    </row>
    <row r="17" spans="1:6" ht="50.25" customHeight="1" x14ac:dyDescent="0.25">
      <c r="A17" s="8">
        <v>3</v>
      </c>
      <c r="B17" s="9" t="s">
        <v>5</v>
      </c>
      <c r="C17" s="13" t="s">
        <v>161</v>
      </c>
      <c r="D17" s="10" t="s">
        <v>162</v>
      </c>
      <c r="E17" s="10" t="s">
        <v>163</v>
      </c>
      <c r="F17" s="110" t="s">
        <v>238</v>
      </c>
    </row>
    <row r="18" spans="1:6" ht="39" customHeight="1" x14ac:dyDescent="0.25">
      <c r="A18" s="118">
        <v>4</v>
      </c>
      <c r="B18" s="119" t="s">
        <v>140</v>
      </c>
      <c r="C18" s="14" t="s">
        <v>165</v>
      </c>
      <c r="D18" s="12" t="s">
        <v>166</v>
      </c>
      <c r="E18" s="12" t="s">
        <v>158</v>
      </c>
      <c r="F18" s="12" t="s">
        <v>167</v>
      </c>
    </row>
    <row r="19" spans="1:6" ht="38.25" customHeight="1" x14ac:dyDescent="0.25">
      <c r="A19" s="118"/>
      <c r="B19" s="119"/>
      <c r="C19" s="14" t="s">
        <v>170</v>
      </c>
      <c r="D19" s="12" t="s">
        <v>168</v>
      </c>
      <c r="E19" s="10" t="s">
        <v>169</v>
      </c>
      <c r="F19" s="10" t="s">
        <v>239</v>
      </c>
    </row>
    <row r="20" spans="1:6" ht="48" customHeight="1" x14ac:dyDescent="0.25">
      <c r="A20" s="8">
        <v>5</v>
      </c>
      <c r="B20" s="9" t="s">
        <v>141</v>
      </c>
      <c r="C20" s="14" t="s">
        <v>171</v>
      </c>
      <c r="D20" s="12" t="s">
        <v>172</v>
      </c>
      <c r="E20" s="10" t="s">
        <v>156</v>
      </c>
      <c r="F20" s="12" t="s">
        <v>167</v>
      </c>
    </row>
  </sheetData>
  <mergeCells count="7">
    <mergeCell ref="A7:E7"/>
    <mergeCell ref="A18:A19"/>
    <mergeCell ref="B18:B19"/>
    <mergeCell ref="A8:E10"/>
    <mergeCell ref="A13:B13"/>
    <mergeCell ref="A14:A15"/>
    <mergeCell ref="B14:B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F15"/>
  <sheetViews>
    <sheetView workbookViewId="0"/>
  </sheetViews>
  <sheetFormatPr baseColWidth="10" defaultRowHeight="15" x14ac:dyDescent="0.25"/>
  <cols>
    <col min="1" max="1" width="6.140625" customWidth="1"/>
    <col min="2" max="2" width="19.140625" customWidth="1"/>
    <col min="3" max="3" width="44.140625" customWidth="1"/>
    <col min="4" max="4" width="33.42578125" customWidth="1"/>
    <col min="5" max="5" width="24" customWidth="1"/>
    <col min="6" max="6" width="22.140625" customWidth="1"/>
  </cols>
  <sheetData>
    <row r="2" spans="1:6" ht="25.5" customHeight="1" x14ac:dyDescent="0.25"/>
    <row r="3" spans="1:6" ht="24.75" customHeight="1" x14ac:dyDescent="0.25"/>
    <row r="6" spans="1:6" x14ac:dyDescent="0.25">
      <c r="A6" s="129" t="s">
        <v>142</v>
      </c>
      <c r="B6" s="130"/>
      <c r="C6" s="130"/>
      <c r="D6" s="130"/>
      <c r="E6" s="131"/>
      <c r="F6" s="3"/>
    </row>
    <row r="7" spans="1:6" ht="35.25" customHeight="1" x14ac:dyDescent="0.25">
      <c r="A7" s="132"/>
      <c r="B7" s="133"/>
      <c r="C7" s="133"/>
      <c r="D7" s="133"/>
      <c r="E7" s="134"/>
      <c r="F7" s="5"/>
    </row>
    <row r="8" spans="1:6" ht="18.75" customHeight="1" x14ac:dyDescent="0.25">
      <c r="A8" s="125" t="s">
        <v>146</v>
      </c>
      <c r="B8" s="126"/>
      <c r="C8" s="126"/>
      <c r="D8" s="126"/>
      <c r="E8" s="126"/>
      <c r="F8" s="5"/>
    </row>
    <row r="9" spans="1:6" x14ac:dyDescent="0.25">
      <c r="A9" s="125"/>
      <c r="B9" s="126"/>
      <c r="C9" s="126"/>
      <c r="D9" s="126"/>
      <c r="E9" s="126"/>
      <c r="F9" s="5"/>
    </row>
    <row r="10" spans="1:6" ht="27" customHeight="1" x14ac:dyDescent="0.25">
      <c r="A10" s="127"/>
      <c r="B10" s="128"/>
      <c r="C10" s="128"/>
      <c r="D10" s="128"/>
      <c r="E10" s="128"/>
      <c r="F10" s="6"/>
    </row>
    <row r="13" spans="1:6" ht="47.25" customHeight="1" x14ac:dyDescent="0.25">
      <c r="A13" s="124" t="s">
        <v>0</v>
      </c>
      <c r="B13" s="124"/>
      <c r="C13" s="7" t="s">
        <v>1</v>
      </c>
      <c r="D13" s="7" t="s">
        <v>2</v>
      </c>
      <c r="E13" s="7" t="s">
        <v>3</v>
      </c>
      <c r="F13" s="7" t="s">
        <v>4</v>
      </c>
    </row>
    <row r="14" spans="1:6" ht="59.25" customHeight="1" x14ac:dyDescent="0.25">
      <c r="A14" s="107">
        <v>1</v>
      </c>
      <c r="B14" s="16" t="s">
        <v>152</v>
      </c>
      <c r="C14" s="18" t="s">
        <v>241</v>
      </c>
      <c r="D14" s="18" t="s">
        <v>173</v>
      </c>
      <c r="E14" s="18" t="s">
        <v>174</v>
      </c>
      <c r="F14" s="18" t="s">
        <v>240</v>
      </c>
    </row>
    <row r="15" spans="1:6" ht="54.75" customHeight="1" x14ac:dyDescent="0.25">
      <c r="A15" s="15">
        <v>2</v>
      </c>
      <c r="B15" s="16"/>
      <c r="C15" s="18"/>
      <c r="D15" s="18"/>
      <c r="E15" s="18"/>
      <c r="F15" s="19"/>
    </row>
  </sheetData>
  <mergeCells count="3">
    <mergeCell ref="A8:E10"/>
    <mergeCell ref="A13:B13"/>
    <mergeCell ref="A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2:F19"/>
  <sheetViews>
    <sheetView topLeftCell="A7" workbookViewId="0"/>
  </sheetViews>
  <sheetFormatPr baseColWidth="10" defaultRowHeight="15" x14ac:dyDescent="0.25"/>
  <cols>
    <col min="1" max="1" width="6.140625" customWidth="1"/>
    <col min="2" max="2" width="21.7109375" customWidth="1"/>
    <col min="3" max="3" width="48.140625" customWidth="1"/>
    <col min="4" max="4" width="33.42578125" customWidth="1"/>
    <col min="5" max="5" width="28.85546875" customWidth="1"/>
    <col min="6" max="6" width="22.140625" customWidth="1"/>
  </cols>
  <sheetData>
    <row r="2" spans="1:6" ht="25.5" customHeight="1" x14ac:dyDescent="0.25"/>
    <row r="3" spans="1:6" ht="24.75" customHeight="1" x14ac:dyDescent="0.25"/>
    <row r="6" spans="1:6" ht="14.25" customHeight="1" x14ac:dyDescent="0.25">
      <c r="A6" s="3"/>
      <c r="B6" s="4"/>
      <c r="C6" s="4"/>
      <c r="D6" s="4"/>
      <c r="E6" s="4"/>
      <c r="F6" s="3"/>
    </row>
    <row r="7" spans="1:6" ht="24" customHeight="1" x14ac:dyDescent="0.35">
      <c r="A7" s="132" t="s">
        <v>138</v>
      </c>
      <c r="B7" s="133"/>
      <c r="C7" s="133"/>
      <c r="D7" s="133"/>
      <c r="E7" s="134"/>
      <c r="F7" s="5"/>
    </row>
    <row r="8" spans="1:6" ht="18.75" customHeight="1" x14ac:dyDescent="0.25">
      <c r="A8" s="125" t="s">
        <v>7</v>
      </c>
      <c r="B8" s="126"/>
      <c r="C8" s="126"/>
      <c r="D8" s="126"/>
      <c r="E8" s="126"/>
      <c r="F8" s="5"/>
    </row>
    <row r="9" spans="1:6" x14ac:dyDescent="0.25">
      <c r="A9" s="125"/>
      <c r="B9" s="126"/>
      <c r="C9" s="126"/>
      <c r="D9" s="126"/>
      <c r="E9" s="126"/>
      <c r="F9" s="5"/>
    </row>
    <row r="10" spans="1:6" ht="18.75" customHeight="1" x14ac:dyDescent="0.25">
      <c r="A10" s="127"/>
      <c r="B10" s="128"/>
      <c r="C10" s="128"/>
      <c r="D10" s="128"/>
      <c r="E10" s="128"/>
      <c r="F10" s="6"/>
    </row>
    <row r="13" spans="1:6" ht="47.25" customHeight="1" x14ac:dyDescent="0.25">
      <c r="A13" s="137" t="s">
        <v>0</v>
      </c>
      <c r="B13" s="137"/>
      <c r="C13" s="20" t="s">
        <v>1</v>
      </c>
      <c r="D13" s="20" t="s">
        <v>2</v>
      </c>
      <c r="E13" s="20" t="s">
        <v>3</v>
      </c>
      <c r="F13" s="20" t="s">
        <v>4</v>
      </c>
    </row>
    <row r="14" spans="1:6" ht="45" customHeight="1" x14ac:dyDescent="0.25">
      <c r="A14" s="135">
        <v>1</v>
      </c>
      <c r="B14" s="136" t="s">
        <v>139</v>
      </c>
      <c r="C14" s="17" t="s">
        <v>179</v>
      </c>
      <c r="D14" s="18" t="s">
        <v>190</v>
      </c>
      <c r="E14" s="18" t="s">
        <v>180</v>
      </c>
      <c r="F14" s="27" t="s">
        <v>181</v>
      </c>
    </row>
    <row r="15" spans="1:6" ht="45" customHeight="1" x14ac:dyDescent="0.25">
      <c r="A15" s="135"/>
      <c r="B15" s="136"/>
      <c r="C15" s="17" t="s">
        <v>191</v>
      </c>
      <c r="D15" s="18" t="s">
        <v>182</v>
      </c>
      <c r="E15" s="18" t="s">
        <v>180</v>
      </c>
      <c r="F15" s="27" t="s">
        <v>177</v>
      </c>
    </row>
    <row r="16" spans="1:6" ht="48.75" customHeight="1" x14ac:dyDescent="0.25">
      <c r="A16" s="135">
        <v>2</v>
      </c>
      <c r="B16" s="136" t="s">
        <v>8</v>
      </c>
      <c r="C16" s="17" t="s">
        <v>175</v>
      </c>
      <c r="D16" s="18" t="s">
        <v>176</v>
      </c>
      <c r="E16" s="18" t="s">
        <v>169</v>
      </c>
      <c r="F16" s="27" t="s">
        <v>178</v>
      </c>
    </row>
    <row r="17" spans="1:6" ht="102.75" customHeight="1" x14ac:dyDescent="0.25">
      <c r="A17" s="135"/>
      <c r="B17" s="136"/>
      <c r="C17" s="17" t="s">
        <v>186</v>
      </c>
      <c r="D17" s="19" t="s">
        <v>183</v>
      </c>
      <c r="E17" s="18" t="s">
        <v>184</v>
      </c>
      <c r="F17" s="27" t="s">
        <v>185</v>
      </c>
    </row>
    <row r="18" spans="1:6" ht="51.75" customHeight="1" x14ac:dyDescent="0.25">
      <c r="A18" s="135"/>
      <c r="B18" s="136"/>
      <c r="C18" s="17" t="s">
        <v>187</v>
      </c>
      <c r="D18" s="19" t="s">
        <v>188</v>
      </c>
      <c r="E18" s="18" t="s">
        <v>189</v>
      </c>
      <c r="F18" s="27" t="s">
        <v>164</v>
      </c>
    </row>
    <row r="19" spans="1:6" ht="108" customHeight="1" x14ac:dyDescent="0.25">
      <c r="A19" s="22">
        <v>3</v>
      </c>
      <c r="B19" s="108" t="s">
        <v>6</v>
      </c>
      <c r="C19" s="18" t="s">
        <v>192</v>
      </c>
      <c r="D19" s="18" t="s">
        <v>193</v>
      </c>
      <c r="E19" s="18" t="s">
        <v>194</v>
      </c>
      <c r="F19" s="18" t="s">
        <v>242</v>
      </c>
    </row>
  </sheetData>
  <mergeCells count="7">
    <mergeCell ref="A16:A18"/>
    <mergeCell ref="B16:B18"/>
    <mergeCell ref="A7:E7"/>
    <mergeCell ref="A8:E10"/>
    <mergeCell ref="A13:B13"/>
    <mergeCell ref="A14:A15"/>
    <mergeCell ref="B14:B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2:F18"/>
  <sheetViews>
    <sheetView workbookViewId="0"/>
  </sheetViews>
  <sheetFormatPr baseColWidth="10" defaultRowHeight="15" x14ac:dyDescent="0.25"/>
  <cols>
    <col min="1" max="1" width="6.140625" customWidth="1"/>
    <col min="2" max="2" width="21.7109375" customWidth="1"/>
    <col min="3" max="3" width="48.140625" customWidth="1"/>
    <col min="4" max="4" width="33.42578125" customWidth="1"/>
    <col min="5" max="5" width="28.85546875" customWidth="1"/>
    <col min="6" max="6" width="22.140625" customWidth="1"/>
  </cols>
  <sheetData>
    <row r="2" spans="1:6" ht="25.5" customHeight="1" x14ac:dyDescent="0.25"/>
    <row r="3" spans="1:6" ht="24.75" customHeight="1" x14ac:dyDescent="0.25"/>
    <row r="6" spans="1:6" x14ac:dyDescent="0.25">
      <c r="A6" s="3"/>
      <c r="B6" s="4"/>
      <c r="C6" s="4"/>
      <c r="D6" s="4"/>
      <c r="E6" s="4"/>
      <c r="F6" s="3"/>
    </row>
    <row r="7" spans="1:6" ht="35.25" customHeight="1" x14ac:dyDescent="0.25">
      <c r="A7" s="138" t="s">
        <v>143</v>
      </c>
      <c r="B7" s="139"/>
      <c r="C7" s="139"/>
      <c r="D7" s="139"/>
      <c r="E7" s="140"/>
      <c r="F7" s="5"/>
    </row>
    <row r="8" spans="1:6" ht="18.75" customHeight="1" x14ac:dyDescent="0.25">
      <c r="A8" s="125" t="s">
        <v>145</v>
      </c>
      <c r="B8" s="126"/>
      <c r="C8" s="126"/>
      <c r="D8" s="126"/>
      <c r="E8" s="126"/>
      <c r="F8" s="5"/>
    </row>
    <row r="9" spans="1:6" ht="5.25" customHeight="1" x14ac:dyDescent="0.25">
      <c r="A9" s="125"/>
      <c r="B9" s="126"/>
      <c r="C9" s="126"/>
      <c r="D9" s="126"/>
      <c r="E9" s="126"/>
      <c r="F9" s="5"/>
    </row>
    <row r="10" spans="1:6" ht="18.75" customHeight="1" x14ac:dyDescent="0.25">
      <c r="A10" s="127"/>
      <c r="B10" s="128"/>
      <c r="C10" s="128"/>
      <c r="D10" s="128"/>
      <c r="E10" s="128"/>
      <c r="F10" s="6"/>
    </row>
    <row r="13" spans="1:6" ht="47.25" customHeight="1" x14ac:dyDescent="0.25">
      <c r="A13" s="137" t="s">
        <v>0</v>
      </c>
      <c r="B13" s="137"/>
      <c r="C13" s="20" t="s">
        <v>1</v>
      </c>
      <c r="D13" s="20" t="s">
        <v>2</v>
      </c>
      <c r="E13" s="20" t="s">
        <v>3</v>
      </c>
      <c r="F13" s="20" t="s">
        <v>4</v>
      </c>
    </row>
    <row r="14" spans="1:6" ht="67.5" customHeight="1" x14ac:dyDescent="0.25">
      <c r="A14" s="22">
        <v>1</v>
      </c>
      <c r="B14" s="26" t="s">
        <v>9</v>
      </c>
      <c r="C14" s="24" t="s">
        <v>198</v>
      </c>
      <c r="D14" s="19" t="s">
        <v>199</v>
      </c>
      <c r="E14" s="19" t="s">
        <v>156</v>
      </c>
      <c r="F14" s="111">
        <v>45536</v>
      </c>
    </row>
    <row r="15" spans="1:6" ht="86.25" customHeight="1" x14ac:dyDescent="0.25">
      <c r="A15" s="143">
        <v>2</v>
      </c>
      <c r="B15" s="141" t="s">
        <v>144</v>
      </c>
      <c r="C15" s="25" t="s">
        <v>197</v>
      </c>
      <c r="D15" s="21" t="s">
        <v>200</v>
      </c>
      <c r="E15" s="19" t="s">
        <v>202</v>
      </c>
      <c r="F15" s="19" t="s">
        <v>201</v>
      </c>
    </row>
    <row r="16" spans="1:6" ht="86.25" customHeight="1" x14ac:dyDescent="0.25">
      <c r="A16" s="144"/>
      <c r="B16" s="142"/>
      <c r="C16" s="25" t="s">
        <v>196</v>
      </c>
      <c r="D16" s="21" t="s">
        <v>203</v>
      </c>
      <c r="E16" s="19" t="s">
        <v>204</v>
      </c>
      <c r="F16" s="111">
        <v>45657</v>
      </c>
    </row>
    <row r="17" spans="1:6" x14ac:dyDescent="0.25">
      <c r="A17" s="23"/>
      <c r="F17" s="106"/>
    </row>
    <row r="18" spans="1:6" x14ac:dyDescent="0.25">
      <c r="A18" s="23"/>
      <c r="F18" s="106"/>
    </row>
  </sheetData>
  <mergeCells count="5">
    <mergeCell ref="A7:E7"/>
    <mergeCell ref="A8:E10"/>
    <mergeCell ref="A13:B13"/>
    <mergeCell ref="B15:B16"/>
    <mergeCell ref="A15:A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2:L21"/>
  <sheetViews>
    <sheetView topLeftCell="A7" workbookViewId="0"/>
  </sheetViews>
  <sheetFormatPr baseColWidth="10" defaultRowHeight="15" x14ac:dyDescent="0.25"/>
  <cols>
    <col min="1" max="1" width="6.140625" customWidth="1"/>
    <col min="2" max="2" width="21.7109375" customWidth="1"/>
    <col min="3" max="3" width="48.140625" customWidth="1"/>
    <col min="4" max="4" width="33.42578125" customWidth="1"/>
    <col min="5" max="5" width="28.85546875" customWidth="1"/>
    <col min="6" max="6" width="22.140625" customWidth="1"/>
  </cols>
  <sheetData>
    <row r="2" spans="1:12" ht="25.5" customHeight="1" x14ac:dyDescent="0.25"/>
    <row r="3" spans="1:12" ht="24.75" customHeight="1" x14ac:dyDescent="0.25"/>
    <row r="6" spans="1:12" x14ac:dyDescent="0.25">
      <c r="A6" s="145" t="s">
        <v>147</v>
      </c>
      <c r="B6" s="146"/>
      <c r="C6" s="146"/>
      <c r="D6" s="146"/>
      <c r="E6" s="147"/>
      <c r="F6" s="3"/>
    </row>
    <row r="7" spans="1:12" ht="35.25" customHeight="1" x14ac:dyDescent="0.25">
      <c r="A7" s="148"/>
      <c r="B7" s="149"/>
      <c r="C7" s="149"/>
      <c r="D7" s="149"/>
      <c r="E7" s="150"/>
      <c r="F7" s="5"/>
    </row>
    <row r="8" spans="1:12" ht="18.75" customHeight="1" x14ac:dyDescent="0.25">
      <c r="A8" s="125" t="s">
        <v>150</v>
      </c>
      <c r="B8" s="126"/>
      <c r="C8" s="126"/>
      <c r="D8" s="126"/>
      <c r="E8" s="126"/>
      <c r="F8" s="5"/>
    </row>
    <row r="9" spans="1:12" ht="5.25" customHeight="1" x14ac:dyDescent="0.25">
      <c r="A9" s="125"/>
      <c r="B9" s="126"/>
      <c r="C9" s="126"/>
      <c r="D9" s="126"/>
      <c r="E9" s="126"/>
      <c r="F9" s="5"/>
    </row>
    <row r="10" spans="1:12" ht="18.75" customHeight="1" x14ac:dyDescent="0.25">
      <c r="A10" s="127"/>
      <c r="B10" s="128"/>
      <c r="C10" s="128"/>
      <c r="D10" s="128"/>
      <c r="E10" s="128"/>
      <c r="F10" s="6"/>
    </row>
    <row r="13" spans="1:12" ht="47.25" customHeight="1" x14ac:dyDescent="0.25">
      <c r="A13" s="137" t="s">
        <v>0</v>
      </c>
      <c r="B13" s="137"/>
      <c r="C13" s="20" t="s">
        <v>1</v>
      </c>
      <c r="D13" s="20" t="s">
        <v>2</v>
      </c>
      <c r="E13" s="20" t="s">
        <v>3</v>
      </c>
      <c r="F13" s="20" t="s">
        <v>4</v>
      </c>
    </row>
    <row r="14" spans="1:12" ht="31.5" x14ac:dyDescent="0.25">
      <c r="A14" s="152">
        <v>1</v>
      </c>
      <c r="B14" s="141" t="s">
        <v>148</v>
      </c>
      <c r="C14" s="17" t="s">
        <v>219</v>
      </c>
      <c r="D14" s="19" t="s">
        <v>210</v>
      </c>
      <c r="E14" s="19" t="s">
        <v>208</v>
      </c>
      <c r="F14" s="27" t="s">
        <v>209</v>
      </c>
      <c r="L14" t="s">
        <v>13</v>
      </c>
    </row>
    <row r="15" spans="1:12" ht="31.5" x14ac:dyDescent="0.25">
      <c r="A15" s="152"/>
      <c r="B15" s="151"/>
      <c r="C15" s="17" t="s">
        <v>231</v>
      </c>
      <c r="D15" s="18" t="s">
        <v>214</v>
      </c>
      <c r="E15" s="18" t="s">
        <v>211</v>
      </c>
      <c r="F15" s="112" t="s">
        <v>232</v>
      </c>
    </row>
    <row r="16" spans="1:12" ht="31.5" x14ac:dyDescent="0.25">
      <c r="A16" s="152"/>
      <c r="B16" s="151"/>
      <c r="C16" s="17" t="s">
        <v>212</v>
      </c>
      <c r="D16" s="18" t="s">
        <v>213</v>
      </c>
      <c r="E16" s="18" t="s">
        <v>211</v>
      </c>
      <c r="F16" s="112" t="s">
        <v>232</v>
      </c>
    </row>
    <row r="17" spans="1:6" ht="31.5" x14ac:dyDescent="0.25">
      <c r="A17" s="152"/>
      <c r="B17" s="151"/>
      <c r="C17" s="17" t="s">
        <v>215</v>
      </c>
      <c r="D17" s="28" t="s">
        <v>216</v>
      </c>
      <c r="E17" s="19" t="s">
        <v>208</v>
      </c>
      <c r="F17" s="112" t="s">
        <v>232</v>
      </c>
    </row>
    <row r="18" spans="1:6" ht="67.5" customHeight="1" x14ac:dyDescent="0.25">
      <c r="A18" s="33">
        <v>2</v>
      </c>
      <c r="B18" s="26" t="s">
        <v>149</v>
      </c>
      <c r="C18" s="31" t="s">
        <v>220</v>
      </c>
      <c r="D18" s="32" t="s">
        <v>221</v>
      </c>
      <c r="E18" s="32" t="s">
        <v>222</v>
      </c>
      <c r="F18" s="32" t="s">
        <v>201</v>
      </c>
    </row>
    <row r="19" spans="1:6" ht="67.5" customHeight="1" x14ac:dyDescent="0.25">
      <c r="A19" s="33">
        <v>3</v>
      </c>
      <c r="B19" s="26" t="s">
        <v>151</v>
      </c>
      <c r="C19" s="31" t="s">
        <v>223</v>
      </c>
      <c r="D19" s="32" t="s">
        <v>224</v>
      </c>
      <c r="E19" s="32" t="s">
        <v>225</v>
      </c>
      <c r="F19" s="32" t="s">
        <v>226</v>
      </c>
    </row>
    <row r="20" spans="1:6" ht="49.5" x14ac:dyDescent="0.25">
      <c r="A20" s="152">
        <v>4</v>
      </c>
      <c r="B20" s="153" t="s">
        <v>12</v>
      </c>
      <c r="C20" s="114" t="s">
        <v>227</v>
      </c>
      <c r="D20" s="30" t="s">
        <v>217</v>
      </c>
      <c r="E20" s="30" t="s">
        <v>228</v>
      </c>
      <c r="F20" s="113" t="s">
        <v>195</v>
      </c>
    </row>
    <row r="21" spans="1:6" ht="33" x14ac:dyDescent="0.25">
      <c r="A21" s="152"/>
      <c r="B21" s="153"/>
      <c r="C21" s="30" t="s">
        <v>229</v>
      </c>
      <c r="D21" s="30" t="s">
        <v>218</v>
      </c>
      <c r="E21" s="30" t="s">
        <v>230</v>
      </c>
      <c r="F21" s="28" t="s">
        <v>207</v>
      </c>
    </row>
  </sheetData>
  <mergeCells count="7">
    <mergeCell ref="A6:E7"/>
    <mergeCell ref="B14:B17"/>
    <mergeCell ref="A14:A17"/>
    <mergeCell ref="B20:B21"/>
    <mergeCell ref="A20:A21"/>
    <mergeCell ref="A8:E10"/>
    <mergeCell ref="A13:B1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F15"/>
  <sheetViews>
    <sheetView zoomScale="140" zoomScaleNormal="140" workbookViewId="0">
      <selection activeCell="D17" sqref="D17"/>
    </sheetView>
  </sheetViews>
  <sheetFormatPr baseColWidth="10" defaultRowHeight="15" x14ac:dyDescent="0.25"/>
  <cols>
    <col min="1" max="1" width="6.140625" customWidth="1"/>
    <col min="2" max="2" width="21.7109375" customWidth="1"/>
    <col min="3" max="3" width="48.140625" customWidth="1"/>
    <col min="4" max="4" width="33.42578125" customWidth="1"/>
    <col min="5" max="5" width="28.85546875" customWidth="1"/>
    <col min="6" max="6" width="22.140625" customWidth="1"/>
  </cols>
  <sheetData>
    <row r="2" spans="1:6" ht="25.5" customHeight="1" x14ac:dyDescent="0.25"/>
    <row r="3" spans="1:6" ht="24.75" customHeight="1" x14ac:dyDescent="0.25"/>
    <row r="6" spans="1:6" x14ac:dyDescent="0.25">
      <c r="A6" s="3"/>
      <c r="B6" s="4"/>
      <c r="C6" s="4"/>
      <c r="D6" s="4"/>
      <c r="E6" s="4"/>
      <c r="F6" s="3"/>
    </row>
    <row r="7" spans="1:6" ht="35.25" customHeight="1" x14ac:dyDescent="0.35">
      <c r="A7" s="132" t="s">
        <v>10</v>
      </c>
      <c r="B7" s="133"/>
      <c r="C7" s="133"/>
      <c r="D7" s="133"/>
      <c r="E7" s="134"/>
      <c r="F7" s="5"/>
    </row>
    <row r="8" spans="1:6" ht="18.75" customHeight="1" x14ac:dyDescent="0.25">
      <c r="A8" s="125" t="s">
        <v>11</v>
      </c>
      <c r="B8" s="126"/>
      <c r="C8" s="126"/>
      <c r="D8" s="126"/>
      <c r="E8" s="126"/>
      <c r="F8" s="5"/>
    </row>
    <row r="9" spans="1:6" ht="5.25" customHeight="1" x14ac:dyDescent="0.25">
      <c r="A9" s="125"/>
      <c r="B9" s="126"/>
      <c r="C9" s="126"/>
      <c r="D9" s="126"/>
      <c r="E9" s="126"/>
      <c r="F9" s="5"/>
    </row>
    <row r="10" spans="1:6" ht="18.75" customHeight="1" x14ac:dyDescent="0.25">
      <c r="A10" s="127"/>
      <c r="B10" s="128"/>
      <c r="C10" s="128"/>
      <c r="D10" s="128"/>
      <c r="E10" s="128"/>
      <c r="F10" s="6"/>
    </row>
    <row r="13" spans="1:6" ht="47.25" customHeight="1" x14ac:dyDescent="0.25">
      <c r="A13" s="137" t="s">
        <v>0</v>
      </c>
      <c r="B13" s="137"/>
      <c r="C13" s="20" t="s">
        <v>1</v>
      </c>
      <c r="D13" s="20" t="s">
        <v>2</v>
      </c>
      <c r="E13" s="20" t="s">
        <v>3</v>
      </c>
      <c r="F13" s="20" t="s">
        <v>4</v>
      </c>
    </row>
    <row r="14" spans="1:6" ht="39.75" customHeight="1" x14ac:dyDescent="0.25">
      <c r="A14" s="154">
        <v>1</v>
      </c>
      <c r="B14" s="141" t="s">
        <v>236</v>
      </c>
      <c r="C14" s="29" t="s">
        <v>233</v>
      </c>
      <c r="D14" s="27" t="s">
        <v>206</v>
      </c>
      <c r="E14" s="27" t="s">
        <v>205</v>
      </c>
      <c r="F14" s="112">
        <v>45657</v>
      </c>
    </row>
    <row r="15" spans="1:6" ht="45" customHeight="1" x14ac:dyDescent="0.25">
      <c r="A15" s="155"/>
      <c r="B15" s="142"/>
      <c r="C15" s="29" t="s">
        <v>237</v>
      </c>
      <c r="D15" s="29" t="s">
        <v>235</v>
      </c>
      <c r="E15" s="27" t="s">
        <v>234</v>
      </c>
      <c r="F15" s="112">
        <v>45657</v>
      </c>
    </row>
  </sheetData>
  <mergeCells count="5">
    <mergeCell ref="A7:E7"/>
    <mergeCell ref="A8:E10"/>
    <mergeCell ref="A13:B13"/>
    <mergeCell ref="A14:A15"/>
    <mergeCell ref="B14:B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S61"/>
  <sheetViews>
    <sheetView zoomScale="40" zoomScaleNormal="40" workbookViewId="0"/>
  </sheetViews>
  <sheetFormatPr baseColWidth="10" defaultColWidth="10.85546875" defaultRowHeight="15" x14ac:dyDescent="0.25"/>
  <cols>
    <col min="1" max="1" width="7.7109375" style="35" customWidth="1"/>
    <col min="2" max="2" width="54.5703125" style="34" customWidth="1"/>
    <col min="3" max="3" width="55.140625" style="35" customWidth="1"/>
    <col min="4" max="4" width="52.7109375" style="35" hidden="1" customWidth="1"/>
    <col min="5" max="5" width="85.85546875" style="35" customWidth="1"/>
    <col min="6" max="6" width="74.7109375" style="35" customWidth="1"/>
    <col min="7" max="7" width="18.85546875" style="35" customWidth="1"/>
    <col min="8" max="8" width="14.7109375" style="35" customWidth="1"/>
    <col min="9" max="9" width="21.5703125" style="35" bestFit="1" customWidth="1"/>
    <col min="10" max="10" width="14.28515625" style="35" customWidth="1"/>
    <col min="11" max="11" width="12.42578125" style="35" customWidth="1"/>
    <col min="12" max="12" width="19.140625" style="35" customWidth="1"/>
    <col min="13" max="13" width="22" style="35" hidden="1" customWidth="1"/>
    <col min="14" max="14" width="19.42578125" style="35" customWidth="1"/>
    <col min="15" max="18" width="10.85546875" style="35"/>
    <col min="19" max="19" width="24.5703125" style="35" customWidth="1"/>
    <col min="20" max="16384" width="10.85546875" style="35"/>
  </cols>
  <sheetData>
    <row r="1" spans="2:12" ht="15.75" thickBot="1" x14ac:dyDescent="0.3"/>
    <row r="2" spans="2:12" ht="30" customHeight="1" x14ac:dyDescent="0.25">
      <c r="B2" s="156"/>
      <c r="C2" s="157"/>
      <c r="D2" s="162" t="s">
        <v>133</v>
      </c>
      <c r="E2" s="163"/>
      <c r="F2" s="163"/>
      <c r="G2" s="163"/>
      <c r="H2" s="163"/>
      <c r="I2" s="163"/>
      <c r="J2" s="163"/>
      <c r="K2" s="163"/>
      <c r="L2" s="163"/>
    </row>
    <row r="3" spans="2:12" ht="30" customHeight="1" x14ac:dyDescent="0.25">
      <c r="B3" s="158"/>
      <c r="C3" s="159"/>
      <c r="D3" s="164"/>
      <c r="E3" s="165"/>
      <c r="F3" s="165"/>
      <c r="G3" s="165"/>
      <c r="H3" s="165"/>
      <c r="I3" s="165"/>
      <c r="J3" s="165"/>
      <c r="K3" s="165"/>
      <c r="L3" s="165"/>
    </row>
    <row r="4" spans="2:12" ht="39" customHeight="1" x14ac:dyDescent="0.25">
      <c r="B4" s="158"/>
      <c r="C4" s="159"/>
      <c r="D4" s="164"/>
      <c r="E4" s="165"/>
      <c r="F4" s="165"/>
      <c r="G4" s="165"/>
      <c r="H4" s="165"/>
      <c r="I4" s="165"/>
      <c r="J4" s="165"/>
      <c r="K4" s="165"/>
      <c r="L4" s="165"/>
    </row>
    <row r="5" spans="2:12" ht="51" customHeight="1" thickBot="1" x14ac:dyDescent="0.3">
      <c r="B5" s="160"/>
      <c r="C5" s="161"/>
      <c r="D5" s="166"/>
      <c r="E5" s="167"/>
      <c r="F5" s="167"/>
      <c r="G5" s="167"/>
      <c r="H5" s="167"/>
      <c r="I5" s="167"/>
      <c r="J5" s="167"/>
      <c r="K5" s="167"/>
      <c r="L5" s="167"/>
    </row>
    <row r="6" spans="2:12" ht="25.5" customHeight="1" thickBot="1" x14ac:dyDescent="0.3">
      <c r="B6" s="36"/>
      <c r="C6" s="36"/>
      <c r="D6" s="36"/>
      <c r="E6" s="37"/>
      <c r="F6" s="37"/>
      <c r="G6" s="37"/>
      <c r="H6" s="37"/>
      <c r="I6" s="37"/>
      <c r="J6" s="37"/>
      <c r="K6" s="37"/>
      <c r="L6" s="37"/>
    </row>
    <row r="7" spans="2:12" ht="16.5" customHeight="1" x14ac:dyDescent="0.25">
      <c r="B7" s="168" t="s">
        <v>132</v>
      </c>
      <c r="C7" s="169"/>
      <c r="D7" s="170"/>
      <c r="E7" s="37"/>
      <c r="F7" s="37"/>
      <c r="G7" s="37"/>
      <c r="H7" s="37"/>
      <c r="I7" s="37"/>
      <c r="J7" s="37"/>
      <c r="K7" s="37"/>
      <c r="L7" s="37"/>
    </row>
    <row r="8" spans="2:12" ht="16.5" customHeight="1" x14ac:dyDescent="0.25">
      <c r="B8" s="171"/>
      <c r="C8" s="172"/>
      <c r="D8" s="173"/>
      <c r="E8" s="37"/>
      <c r="F8" s="37"/>
      <c r="G8" s="37"/>
      <c r="H8" s="37"/>
      <c r="I8" s="37"/>
      <c r="J8" s="37"/>
      <c r="K8" s="37"/>
      <c r="L8" s="37"/>
    </row>
    <row r="9" spans="2:12" ht="16.5" customHeight="1" x14ac:dyDescent="0.25">
      <c r="B9" s="171"/>
      <c r="C9" s="172"/>
      <c r="D9" s="173"/>
      <c r="E9" s="37"/>
      <c r="F9" s="37"/>
      <c r="G9" s="37"/>
      <c r="H9" s="37"/>
      <c r="I9" s="37"/>
      <c r="J9" s="37"/>
      <c r="K9" s="37"/>
      <c r="L9" s="37"/>
    </row>
    <row r="10" spans="2:12" ht="16.5" customHeight="1" x14ac:dyDescent="0.25">
      <c r="B10" s="171"/>
      <c r="C10" s="172"/>
      <c r="D10" s="173"/>
      <c r="E10" s="37"/>
      <c r="F10" s="37"/>
      <c r="G10" s="37"/>
      <c r="H10" s="37"/>
      <c r="I10" s="37"/>
      <c r="J10" s="37"/>
      <c r="K10" s="37"/>
      <c r="L10" s="37"/>
    </row>
    <row r="11" spans="2:12" ht="6" customHeight="1" x14ac:dyDescent="0.25">
      <c r="B11" s="171"/>
      <c r="C11" s="172"/>
      <c r="D11" s="173"/>
      <c r="E11" s="37"/>
      <c r="F11" s="37"/>
      <c r="G11" s="37"/>
      <c r="H11" s="37"/>
      <c r="I11" s="37"/>
      <c r="J11" s="37"/>
      <c r="K11" s="37"/>
      <c r="L11" s="37"/>
    </row>
    <row r="12" spans="2:12" ht="16.5" hidden="1" customHeight="1" x14ac:dyDescent="0.25">
      <c r="B12" s="171"/>
      <c r="C12" s="172"/>
      <c r="D12" s="173"/>
      <c r="E12" s="37"/>
      <c r="F12" s="37"/>
      <c r="G12" s="37"/>
      <c r="H12" s="37"/>
      <c r="I12" s="37"/>
      <c r="J12" s="37"/>
      <c r="K12" s="37"/>
      <c r="L12" s="37"/>
    </row>
    <row r="13" spans="2:12" ht="16.5" hidden="1" customHeight="1" x14ac:dyDescent="0.25">
      <c r="B13" s="171"/>
      <c r="C13" s="172"/>
      <c r="D13" s="173"/>
      <c r="E13" s="37"/>
      <c r="F13" s="37"/>
      <c r="G13" s="37"/>
      <c r="H13" s="37"/>
      <c r="I13" s="37"/>
      <c r="J13" s="37"/>
      <c r="K13" s="37"/>
      <c r="L13" s="37"/>
    </row>
    <row r="14" spans="2:12" ht="16.5" customHeight="1" x14ac:dyDescent="0.25">
      <c r="B14" s="171"/>
      <c r="C14" s="172"/>
      <c r="D14" s="173"/>
      <c r="E14" s="37"/>
      <c r="F14" s="37"/>
      <c r="G14" s="37"/>
      <c r="H14" s="37"/>
      <c r="I14" s="37"/>
      <c r="J14" s="37"/>
      <c r="K14" s="37"/>
      <c r="L14" s="37"/>
    </row>
    <row r="15" spans="2:12" ht="16.5" customHeight="1" x14ac:dyDescent="0.25">
      <c r="B15" s="171"/>
      <c r="C15" s="172"/>
      <c r="D15" s="173"/>
      <c r="E15" s="37"/>
      <c r="F15" s="37"/>
      <c r="G15" s="37"/>
      <c r="H15" s="37"/>
      <c r="I15" s="37"/>
      <c r="J15" s="37"/>
      <c r="K15" s="37"/>
      <c r="L15" s="37"/>
    </row>
    <row r="16" spans="2:12" ht="16.5" customHeight="1" thickBot="1" x14ac:dyDescent="0.3">
      <c r="B16" s="174"/>
      <c r="C16" s="175"/>
      <c r="D16" s="176"/>
      <c r="E16" s="37"/>
      <c r="F16" s="37"/>
      <c r="G16" s="37"/>
      <c r="H16" s="37"/>
      <c r="I16" s="37"/>
      <c r="J16" s="37"/>
      <c r="K16" s="37"/>
      <c r="L16" s="37"/>
    </row>
    <row r="17" spans="1:19" ht="39" customHeight="1" thickBot="1" x14ac:dyDescent="0.3">
      <c r="B17" s="177" t="s">
        <v>14</v>
      </c>
      <c r="C17" s="179" t="s">
        <v>15</v>
      </c>
      <c r="D17" s="180"/>
      <c r="E17" s="180"/>
      <c r="F17" s="181"/>
      <c r="G17" s="182" t="s">
        <v>16</v>
      </c>
      <c r="H17" s="182"/>
      <c r="I17" s="182"/>
      <c r="J17" s="182"/>
      <c r="K17" s="182"/>
      <c r="L17" s="182"/>
    </row>
    <row r="18" spans="1:19" ht="33.75" customHeight="1" thickBot="1" x14ac:dyDescent="0.35">
      <c r="B18" s="178"/>
      <c r="C18" s="183" t="s">
        <v>17</v>
      </c>
      <c r="D18" s="186" t="s">
        <v>18</v>
      </c>
      <c r="E18" s="187"/>
      <c r="F18" s="183" t="s">
        <v>19</v>
      </c>
      <c r="G18" s="188" t="s">
        <v>20</v>
      </c>
      <c r="H18" s="188"/>
      <c r="I18" s="188"/>
      <c r="J18" s="188"/>
      <c r="K18" s="188"/>
      <c r="L18" s="188"/>
      <c r="M18" s="190" t="s">
        <v>21</v>
      </c>
      <c r="N18" s="190"/>
      <c r="O18" s="190"/>
      <c r="P18" s="190"/>
      <c r="Q18" s="190"/>
      <c r="R18" s="190"/>
      <c r="S18" s="190"/>
    </row>
    <row r="19" spans="1:19" ht="33.75" customHeight="1" thickBot="1" x14ac:dyDescent="0.3">
      <c r="B19" s="178"/>
      <c r="C19" s="184"/>
      <c r="D19" s="38" t="s">
        <v>22</v>
      </c>
      <c r="E19" s="39" t="s">
        <v>23</v>
      </c>
      <c r="F19" s="184"/>
      <c r="G19" s="191" t="s">
        <v>24</v>
      </c>
      <c r="H19" s="192"/>
      <c r="I19" s="192"/>
      <c r="J19" s="192"/>
      <c r="K19" s="192"/>
      <c r="L19" s="192"/>
      <c r="M19" s="193" t="s">
        <v>25</v>
      </c>
      <c r="N19" s="194"/>
      <c r="O19" s="194"/>
      <c r="P19" s="194"/>
      <c r="Q19" s="194"/>
      <c r="R19" s="194"/>
      <c r="S19" s="195"/>
    </row>
    <row r="20" spans="1:19" ht="176.25" customHeight="1" thickBot="1" x14ac:dyDescent="0.3">
      <c r="B20" s="178"/>
      <c r="C20" s="185"/>
      <c r="D20" s="40"/>
      <c r="E20" s="41"/>
      <c r="F20" s="185"/>
      <c r="G20" s="42" t="s">
        <v>26</v>
      </c>
      <c r="H20" s="43" t="s">
        <v>27</v>
      </c>
      <c r="I20" s="43" t="s">
        <v>28</v>
      </c>
      <c r="J20" s="43" t="s">
        <v>27</v>
      </c>
      <c r="K20" s="43" t="s">
        <v>29</v>
      </c>
      <c r="L20" s="44" t="s">
        <v>30</v>
      </c>
      <c r="M20" s="45" t="s">
        <v>31</v>
      </c>
      <c r="N20" s="46" t="s">
        <v>26</v>
      </c>
      <c r="O20" s="46" t="s">
        <v>32</v>
      </c>
      <c r="P20" s="46" t="s">
        <v>28</v>
      </c>
      <c r="Q20" s="46" t="s">
        <v>32</v>
      </c>
      <c r="R20" s="46" t="s">
        <v>33</v>
      </c>
      <c r="S20" s="46" t="s">
        <v>34</v>
      </c>
    </row>
    <row r="21" spans="1:19" ht="170.25" customHeight="1" thickBot="1" x14ac:dyDescent="0.3">
      <c r="B21" s="47" t="s">
        <v>35</v>
      </c>
      <c r="C21" s="48" t="s">
        <v>36</v>
      </c>
      <c r="D21" s="48" t="s">
        <v>37</v>
      </c>
      <c r="E21" s="48" t="s">
        <v>38</v>
      </c>
      <c r="F21" s="48" t="s">
        <v>39</v>
      </c>
      <c r="G21" s="49" t="s">
        <v>40</v>
      </c>
      <c r="H21" s="50">
        <f t="shared" ref="H21" si="0">IF(G21="Rara vez",1,IF(G21="Improbable",2,IF(G21="Posible",3,IF(G21="Probable",4,IF(G21="Casi seguro",5,"")))))</f>
        <v>1</v>
      </c>
      <c r="I21" s="49" t="s">
        <v>41</v>
      </c>
      <c r="J21" s="50">
        <f t="shared" ref="J21" si="1">IF(I21="Moderado",5,IF(I21="Mayor",10,IF(I21="Catastrofico",20,"")))</f>
        <v>5</v>
      </c>
      <c r="K21" s="50">
        <f t="shared" ref="K21" si="2">IFERROR(H21*J21, "")</f>
        <v>5</v>
      </c>
      <c r="L21" s="50" t="str">
        <f t="shared" ref="L21" si="3">IF(K21=5,"Baja",IF(K21=10,"Baja",IF(K21=15,"Moderada",IF(K21=20,"Moderada",IF(K21=25,"Moderada",IF(K21=30,"Alta",IF(K21=40,"Alta",IF(K21=50,"Alta",IF(K21=60,"Extrema",IF(K21=80,"Extrema",IF(K21=100,"Extrema""")))))))))))</f>
        <v>Baja</v>
      </c>
      <c r="M21" s="51" t="e">
        <f>[1]CONTROLES!AI51</f>
        <v>#REF!</v>
      </c>
      <c r="N21" s="52" t="s">
        <v>40</v>
      </c>
      <c r="O21" s="51">
        <f>IF(N21="Rara vez",1,IF(N21="Improbable",2,IF(N21="Posible",3,IF(N21="Probable",4,IF(N21="Casi seguro",5,"")))))</f>
        <v>1</v>
      </c>
      <c r="P21" s="52" t="s">
        <v>42</v>
      </c>
      <c r="Q21" s="51">
        <f>IF(P21="Moderado",5,IF(P21="Mayor",10,IF(P21="Catastrofico",20,"")))</f>
        <v>20</v>
      </c>
      <c r="R21" s="51">
        <f>IFERROR(O21*Q21, "")</f>
        <v>20</v>
      </c>
      <c r="S21" s="51" t="str">
        <f>IF(R21=5,"Baja",IF(R21=10,"Baja",IF(R21=15,"Moderada",IF(R21=20,"Moderada",IF(R21=25,"Moderada",IF(R21=30,"Alta",IF(R21=40,"Alta",IF(R21=50,"Alta",IF(R21=60,"Extrema",IF(R21=80,"Extrema",IF(R21=100,"Extrema""")))))))))))</f>
        <v>Moderada</v>
      </c>
    </row>
    <row r="22" spans="1:19" ht="63" customHeight="1" x14ac:dyDescent="0.25">
      <c r="B22" s="196" t="s">
        <v>43</v>
      </c>
      <c r="C22" s="53" t="s">
        <v>44</v>
      </c>
      <c r="D22" s="53" t="s">
        <v>37</v>
      </c>
      <c r="E22" s="53" t="str">
        <f>'[1]DEFINICION RIESGO'!I4</f>
        <v>* desconocimiento normativo 
* ausencia de capacitacion del personal.</v>
      </c>
      <c r="F22" s="53" t="str">
        <f>'[1]DEFINICION RIESGO'!J4</f>
        <v xml:space="preserve">* Investigaciones y sanciones disciplinarias, penales y fiscales </v>
      </c>
      <c r="G22" s="54" t="s">
        <v>45</v>
      </c>
      <c r="H22" s="55">
        <f>IF(G22="Rara vez",1,IF(G22="Improbable",2,IF(G22="Posible",3,IF(G22="Probable",4,IF(G22="Casi seguro",5,"")))))</f>
        <v>3</v>
      </c>
      <c r="I22" s="54" t="s">
        <v>42</v>
      </c>
      <c r="J22" s="55">
        <f>IF(I22="Moderado",5,IF(I22="Mayor",10,IF(I22="Catastrofico",20,"")))</f>
        <v>20</v>
      </c>
      <c r="K22" s="55">
        <f>IFERROR(H22*J22, "")</f>
        <v>60</v>
      </c>
      <c r="L22" s="55" t="str">
        <f>IF(K22=5,"Baja",IF(K22=10,"Baja",IF(K22=15,"Moderada",IF(K22=20,"Moderada",IF(K22=25,"Moderada",IF(K22=30,"Alta",IF(K22=40,"Alta",IF(K22=50,"Alta",IF(K22=60,"Extrema",IF(K22=80,"Extrema",IF(K22=100,"Extrema""")))))))))))</f>
        <v>Extrema</v>
      </c>
      <c r="M22" s="51">
        <v>85</v>
      </c>
      <c r="N22" s="52" t="s">
        <v>46</v>
      </c>
      <c r="O22" s="51">
        <v>2</v>
      </c>
      <c r="P22" s="52" t="s">
        <v>47</v>
      </c>
      <c r="Q22" s="51">
        <v>10</v>
      </c>
      <c r="R22" s="51">
        <v>20</v>
      </c>
      <c r="S22" s="51" t="s">
        <v>48</v>
      </c>
    </row>
    <row r="23" spans="1:19" ht="82.5" customHeight="1" x14ac:dyDescent="0.25">
      <c r="B23" s="197"/>
      <c r="C23" s="56" t="s">
        <v>49</v>
      </c>
      <c r="D23" s="57" t="s">
        <v>37</v>
      </c>
      <c r="E23" s="56" t="str">
        <f>'[1]DEFINICION RIESGO'!J6</f>
        <v>La insatisfaccion de las necesidades. Favorecimiento de terceros, sobrecostos</v>
      </c>
      <c r="F23" s="56" t="str">
        <f>'[1]DEFINICION RIESGO'!J6</f>
        <v>La insatisfaccion de las necesidades. Favorecimiento de terceros, sobrecostos</v>
      </c>
      <c r="G23" s="52" t="s">
        <v>45</v>
      </c>
      <c r="H23" s="51">
        <f t="shared" ref="H23:H45" si="4">IF(G23="Rara vez",1,IF(G23="Improbable",2,IF(G23="Posible",3,IF(G23="Probable",4,IF(G23="Casi seguro",5,"")))))</f>
        <v>3</v>
      </c>
      <c r="I23" s="52" t="s">
        <v>42</v>
      </c>
      <c r="J23" s="51">
        <f t="shared" ref="J23:J45" si="5">IF(I23="Moderado",5,IF(I23="Mayor",10,IF(I23="Catastrofico",20,"")))</f>
        <v>20</v>
      </c>
      <c r="K23" s="51">
        <f t="shared" ref="K23:K45" si="6">IFERROR(H23*J23, "")</f>
        <v>60</v>
      </c>
      <c r="L23" s="51" t="str">
        <f t="shared" ref="L23:L36" si="7">IF(K23=5,"Baja",IF(K23=10,"Baja",IF(K23=15,"Moderada",IF(K23=20,"Moderada",IF(K23=25,"Moderada",IF(K23=30,"Alta",IF(K23=40,"Alta",IF(K23=50,"Alta",IF(K23=60,"Extrema",IF(K23=80,"Extrema",IF(K23=100,"Extrema""")))))))))))</f>
        <v>Extrema</v>
      </c>
      <c r="M23" s="51" t="e">
        <f>[1]CONTROLES!AI62</f>
        <v>#REF!</v>
      </c>
      <c r="N23" s="52" t="s">
        <v>46</v>
      </c>
      <c r="O23" s="51">
        <f>IF(N23="Rara vez",1,IF(N23="Improbable",2,IF(N23="Posible",3,IF(N23="Probable",4,IF(N23="Casi seguro",5,"")))))</f>
        <v>2</v>
      </c>
      <c r="P23" s="52" t="s">
        <v>47</v>
      </c>
      <c r="Q23" s="51">
        <f>IF(P23="Moderado",5,IF(P23="Mayor",10,IF(P23="Catastrofico",20,"")))</f>
        <v>10</v>
      </c>
      <c r="R23" s="51">
        <f>IFERROR(O23*Q23, "")</f>
        <v>20</v>
      </c>
      <c r="S23" s="51" t="str">
        <f>IF(R23=5,"Baja",IF(R23=10,"Baja",IF(R23=15,"Moderada",IF(R23=20,"Moderada",IF(R23=25,"Moderada",IF(R23=30,"Alta",IF(R23=40,"Alta",IF(R23=50,"Alta",IF(R23=60,"Extrema",IF(R23=80,"Extrema",IF(R23=100,"Extrema""")))))))))))</f>
        <v>Moderada</v>
      </c>
    </row>
    <row r="24" spans="1:19" ht="82.5" customHeight="1" x14ac:dyDescent="0.25">
      <c r="B24" s="197"/>
      <c r="C24" s="58" t="s">
        <v>50</v>
      </c>
      <c r="D24" s="58" t="s">
        <v>51</v>
      </c>
      <c r="E24" s="58" t="s">
        <v>52</v>
      </c>
      <c r="F24" s="58" t="s">
        <v>53</v>
      </c>
      <c r="G24" s="52" t="s">
        <v>45</v>
      </c>
      <c r="H24" s="51">
        <f t="shared" si="4"/>
        <v>3</v>
      </c>
      <c r="I24" s="52" t="s">
        <v>47</v>
      </c>
      <c r="J24" s="51">
        <f t="shared" si="5"/>
        <v>10</v>
      </c>
      <c r="K24" s="51">
        <f t="shared" si="6"/>
        <v>30</v>
      </c>
      <c r="L24" s="51" t="str">
        <f t="shared" si="7"/>
        <v>Alta</v>
      </c>
      <c r="M24" s="51">
        <v>80</v>
      </c>
      <c r="N24" s="52" t="s">
        <v>46</v>
      </c>
      <c r="O24" s="51">
        <v>2</v>
      </c>
      <c r="P24" s="52" t="s">
        <v>47</v>
      </c>
      <c r="Q24" s="51">
        <v>10</v>
      </c>
      <c r="R24" s="51">
        <v>20</v>
      </c>
      <c r="S24" s="51" t="s">
        <v>48</v>
      </c>
    </row>
    <row r="25" spans="1:19" ht="96" customHeight="1" x14ac:dyDescent="0.25">
      <c r="B25" s="197"/>
      <c r="C25" s="59" t="s">
        <v>54</v>
      </c>
      <c r="D25" s="57" t="s">
        <v>37</v>
      </c>
      <c r="E25" s="56" t="s">
        <v>55</v>
      </c>
      <c r="F25" s="56" t="s">
        <v>56</v>
      </c>
      <c r="G25" s="52" t="s">
        <v>40</v>
      </c>
      <c r="H25" s="51">
        <f t="shared" si="4"/>
        <v>1</v>
      </c>
      <c r="I25" s="52" t="s">
        <v>47</v>
      </c>
      <c r="J25" s="51">
        <f t="shared" si="5"/>
        <v>10</v>
      </c>
      <c r="K25" s="51">
        <f t="shared" si="6"/>
        <v>10</v>
      </c>
      <c r="L25" s="51" t="str">
        <f t="shared" si="7"/>
        <v>Baja</v>
      </c>
      <c r="M25" s="51">
        <v>70</v>
      </c>
      <c r="N25" s="52" t="s">
        <v>57</v>
      </c>
      <c r="O25" s="51">
        <v>4</v>
      </c>
      <c r="P25" s="52" t="s">
        <v>47</v>
      </c>
      <c r="Q25" s="51">
        <v>10</v>
      </c>
      <c r="R25" s="51">
        <v>40</v>
      </c>
      <c r="S25" s="51" t="s">
        <v>58</v>
      </c>
    </row>
    <row r="26" spans="1:19" ht="183.75" customHeight="1" x14ac:dyDescent="0.25">
      <c r="B26" s="198" t="s">
        <v>130</v>
      </c>
      <c r="C26" s="59" t="s">
        <v>59</v>
      </c>
      <c r="D26" s="57" t="s">
        <v>37</v>
      </c>
      <c r="E26" s="56" t="s">
        <v>60</v>
      </c>
      <c r="F26" s="56" t="s">
        <v>61</v>
      </c>
      <c r="G26" s="52" t="s">
        <v>40</v>
      </c>
      <c r="H26" s="51">
        <f t="shared" si="4"/>
        <v>1</v>
      </c>
      <c r="I26" s="52" t="s">
        <v>47</v>
      </c>
      <c r="J26" s="51">
        <f t="shared" si="5"/>
        <v>10</v>
      </c>
      <c r="K26" s="51">
        <f t="shared" si="6"/>
        <v>10</v>
      </c>
      <c r="L26" s="51" t="str">
        <f t="shared" si="7"/>
        <v>Baja</v>
      </c>
      <c r="M26" s="51">
        <v>90</v>
      </c>
      <c r="N26" s="52" t="s">
        <v>46</v>
      </c>
      <c r="O26" s="51">
        <v>2</v>
      </c>
      <c r="P26" s="52" t="s">
        <v>47</v>
      </c>
      <c r="Q26" s="51">
        <v>10</v>
      </c>
      <c r="R26" s="51">
        <v>20</v>
      </c>
      <c r="S26" s="51" t="s">
        <v>48</v>
      </c>
    </row>
    <row r="27" spans="1:19" ht="183.75" customHeight="1" thickBot="1" x14ac:dyDescent="0.3">
      <c r="B27" s="198"/>
      <c r="C27" s="60" t="s">
        <v>62</v>
      </c>
      <c r="D27" s="57" t="s">
        <v>51</v>
      </c>
      <c r="E27" s="61" t="s">
        <v>63</v>
      </c>
      <c r="F27" s="61" t="s">
        <v>64</v>
      </c>
      <c r="G27" s="52" t="s">
        <v>40</v>
      </c>
      <c r="H27" s="51">
        <f t="shared" si="4"/>
        <v>1</v>
      </c>
      <c r="I27" s="62" t="s">
        <v>42</v>
      </c>
      <c r="J27" s="51">
        <f t="shared" si="5"/>
        <v>20</v>
      </c>
      <c r="K27" s="51">
        <f t="shared" si="6"/>
        <v>20</v>
      </c>
      <c r="L27" s="51" t="str">
        <f t="shared" si="7"/>
        <v>Moderada</v>
      </c>
      <c r="M27" s="51">
        <v>80</v>
      </c>
      <c r="N27" s="52" t="s">
        <v>45</v>
      </c>
      <c r="O27" s="51">
        <v>3</v>
      </c>
      <c r="P27" s="52" t="s">
        <v>41</v>
      </c>
      <c r="Q27" s="51">
        <v>5</v>
      </c>
      <c r="R27" s="51">
        <v>15</v>
      </c>
      <c r="S27" s="51" t="s">
        <v>48</v>
      </c>
    </row>
    <row r="28" spans="1:19" ht="192" customHeight="1" thickBot="1" x14ac:dyDescent="0.3">
      <c r="B28" s="199"/>
      <c r="C28" s="63" t="s">
        <v>65</v>
      </c>
      <c r="D28" s="64" t="s">
        <v>37</v>
      </c>
      <c r="E28" s="63" t="s">
        <v>66</v>
      </c>
      <c r="F28" s="63" t="s">
        <v>67</v>
      </c>
      <c r="G28" s="62" t="s">
        <v>57</v>
      </c>
      <c r="H28" s="65">
        <f t="shared" si="4"/>
        <v>4</v>
      </c>
      <c r="I28" s="62" t="s">
        <v>42</v>
      </c>
      <c r="J28" s="65">
        <f t="shared" si="5"/>
        <v>20</v>
      </c>
      <c r="K28" s="65">
        <f t="shared" si="6"/>
        <v>80</v>
      </c>
      <c r="L28" s="65" t="str">
        <f t="shared" si="7"/>
        <v>Extrema</v>
      </c>
      <c r="M28" s="51">
        <v>0</v>
      </c>
      <c r="N28" s="52" t="s">
        <v>46</v>
      </c>
      <c r="O28" s="51">
        <v>2</v>
      </c>
      <c r="P28" s="52" t="s">
        <v>41</v>
      </c>
      <c r="Q28" s="51">
        <v>5</v>
      </c>
      <c r="R28" s="51">
        <v>10</v>
      </c>
      <c r="S28" s="51" t="s">
        <v>41</v>
      </c>
    </row>
    <row r="29" spans="1:19" s="68" customFormat="1" ht="192" customHeight="1" x14ac:dyDescent="0.25">
      <c r="A29" s="66"/>
      <c r="B29" s="200" t="s">
        <v>68</v>
      </c>
      <c r="C29" s="67" t="s">
        <v>69</v>
      </c>
      <c r="D29" s="53" t="s">
        <v>37</v>
      </c>
      <c r="E29" s="67" t="s">
        <v>70</v>
      </c>
      <c r="F29" s="67" t="s">
        <v>71</v>
      </c>
      <c r="G29" s="54" t="s">
        <v>40</v>
      </c>
      <c r="H29" s="55">
        <f t="shared" si="4"/>
        <v>1</v>
      </c>
      <c r="I29" s="54" t="s">
        <v>41</v>
      </c>
      <c r="J29" s="55">
        <f t="shared" si="5"/>
        <v>5</v>
      </c>
      <c r="K29" s="55">
        <f>IFERROR(H29*J29, "")</f>
        <v>5</v>
      </c>
      <c r="L29" s="55" t="str">
        <f t="shared" si="7"/>
        <v>Baja</v>
      </c>
      <c r="M29" s="51">
        <v>70</v>
      </c>
      <c r="N29" s="52" t="s">
        <v>46</v>
      </c>
      <c r="O29" s="51">
        <v>2</v>
      </c>
      <c r="P29" s="52" t="s">
        <v>47</v>
      </c>
      <c r="Q29" s="51">
        <v>10</v>
      </c>
      <c r="R29" s="51">
        <v>20</v>
      </c>
      <c r="S29" s="51" t="s">
        <v>48</v>
      </c>
    </row>
    <row r="30" spans="1:19" ht="135.75" customHeight="1" x14ac:dyDescent="0.25">
      <c r="B30" s="198"/>
      <c r="C30" s="57" t="s">
        <v>72</v>
      </c>
      <c r="D30" s="57" t="s">
        <v>51</v>
      </c>
      <c r="E30" s="57" t="s">
        <v>73</v>
      </c>
      <c r="F30" s="57" t="s">
        <v>74</v>
      </c>
      <c r="G30" s="69" t="s">
        <v>45</v>
      </c>
      <c r="H30" s="70">
        <f t="shared" si="4"/>
        <v>3</v>
      </c>
      <c r="I30" s="69" t="s">
        <v>42</v>
      </c>
      <c r="J30" s="70">
        <f t="shared" si="5"/>
        <v>20</v>
      </c>
      <c r="K30" s="70">
        <f t="shared" si="6"/>
        <v>60</v>
      </c>
      <c r="L30" s="51" t="str">
        <f t="shared" si="7"/>
        <v>Extrema</v>
      </c>
      <c r="M30" s="51">
        <v>75</v>
      </c>
      <c r="N30" s="52" t="s">
        <v>45</v>
      </c>
      <c r="O30" s="51">
        <v>3</v>
      </c>
      <c r="P30" s="52" t="s">
        <v>47</v>
      </c>
      <c r="Q30" s="51">
        <v>10</v>
      </c>
      <c r="R30" s="51">
        <v>30</v>
      </c>
      <c r="S30" s="51" t="s">
        <v>58</v>
      </c>
    </row>
    <row r="31" spans="1:19" ht="102" thickBot="1" x14ac:dyDescent="0.3">
      <c r="B31" s="199"/>
      <c r="C31" s="71" t="s">
        <v>75</v>
      </c>
      <c r="D31" s="71" t="s">
        <v>37</v>
      </c>
      <c r="E31" s="71" t="s">
        <v>76</v>
      </c>
      <c r="F31" s="71" t="s">
        <v>77</v>
      </c>
      <c r="G31" s="62" t="s">
        <v>45</v>
      </c>
      <c r="H31" s="72">
        <f t="shared" si="4"/>
        <v>3</v>
      </c>
      <c r="I31" s="62" t="s">
        <v>42</v>
      </c>
      <c r="J31" s="65">
        <f t="shared" si="5"/>
        <v>20</v>
      </c>
      <c r="K31" s="65">
        <f t="shared" si="6"/>
        <v>60</v>
      </c>
      <c r="L31" s="65" t="str">
        <f t="shared" si="7"/>
        <v>Extrema</v>
      </c>
      <c r="M31" s="51">
        <v>55</v>
      </c>
      <c r="N31" s="52" t="s">
        <v>46</v>
      </c>
      <c r="O31" s="51">
        <v>2</v>
      </c>
      <c r="P31" s="52" t="s">
        <v>47</v>
      </c>
      <c r="Q31" s="51">
        <v>10</v>
      </c>
      <c r="R31" s="51">
        <v>20</v>
      </c>
      <c r="S31" s="51" t="s">
        <v>48</v>
      </c>
    </row>
    <row r="32" spans="1:19" s="68" customFormat="1" ht="149.25" customHeight="1" x14ac:dyDescent="0.25">
      <c r="A32" s="66"/>
      <c r="B32" s="201" t="s">
        <v>78</v>
      </c>
      <c r="C32" s="73" t="s">
        <v>79</v>
      </c>
      <c r="D32" s="57" t="s">
        <v>51</v>
      </c>
      <c r="E32" s="57" t="s">
        <v>80</v>
      </c>
      <c r="F32" s="57" t="s">
        <v>81</v>
      </c>
      <c r="G32" s="74" t="s">
        <v>40</v>
      </c>
      <c r="H32" s="75">
        <f t="shared" si="4"/>
        <v>1</v>
      </c>
      <c r="I32" s="74" t="s">
        <v>47</v>
      </c>
      <c r="J32" s="75">
        <f t="shared" si="5"/>
        <v>10</v>
      </c>
      <c r="K32" s="75">
        <f t="shared" si="6"/>
        <v>10</v>
      </c>
      <c r="L32" s="75" t="str">
        <f t="shared" si="7"/>
        <v>Baja</v>
      </c>
      <c r="M32" s="51">
        <v>90</v>
      </c>
      <c r="N32" s="52" t="s">
        <v>46</v>
      </c>
      <c r="O32" s="51">
        <v>2</v>
      </c>
      <c r="P32" s="52" t="s">
        <v>47</v>
      </c>
      <c r="Q32" s="51">
        <v>10</v>
      </c>
      <c r="R32" s="51">
        <v>20</v>
      </c>
      <c r="S32" s="51" t="s">
        <v>48</v>
      </c>
    </row>
    <row r="33" spans="2:19" ht="149.25" customHeight="1" x14ac:dyDescent="0.25">
      <c r="B33" s="201"/>
      <c r="C33" s="73" t="s">
        <v>82</v>
      </c>
      <c r="D33" s="56" t="s">
        <v>37</v>
      </c>
      <c r="E33" s="57" t="s">
        <v>83</v>
      </c>
      <c r="F33" s="57" t="s">
        <v>84</v>
      </c>
      <c r="G33" s="76" t="s">
        <v>46</v>
      </c>
      <c r="H33" s="75">
        <f t="shared" si="4"/>
        <v>2</v>
      </c>
      <c r="I33" s="76" t="s">
        <v>41</v>
      </c>
      <c r="J33" s="77">
        <f t="shared" si="5"/>
        <v>5</v>
      </c>
      <c r="K33" s="77">
        <f t="shared" si="6"/>
        <v>10</v>
      </c>
      <c r="L33" s="77" t="str">
        <f t="shared" si="7"/>
        <v>Baja</v>
      </c>
      <c r="M33" s="51">
        <v>80</v>
      </c>
      <c r="N33" s="52" t="s">
        <v>45</v>
      </c>
      <c r="O33" s="51">
        <v>3</v>
      </c>
      <c r="P33" s="52" t="s">
        <v>41</v>
      </c>
      <c r="Q33" s="51">
        <v>5</v>
      </c>
      <c r="R33" s="51">
        <v>15</v>
      </c>
      <c r="S33" s="51" t="s">
        <v>48</v>
      </c>
    </row>
    <row r="34" spans="2:19" ht="210.75" customHeight="1" x14ac:dyDescent="0.25">
      <c r="B34" s="201"/>
      <c r="C34" s="73" t="s">
        <v>85</v>
      </c>
      <c r="D34" s="56" t="s">
        <v>37</v>
      </c>
      <c r="E34" s="57" t="s">
        <v>86</v>
      </c>
      <c r="F34" s="57" t="s">
        <v>87</v>
      </c>
      <c r="G34" s="76" t="s">
        <v>40</v>
      </c>
      <c r="H34" s="75">
        <f t="shared" si="4"/>
        <v>1</v>
      </c>
      <c r="I34" s="76" t="s">
        <v>41</v>
      </c>
      <c r="J34" s="77">
        <f t="shared" si="5"/>
        <v>5</v>
      </c>
      <c r="K34" s="77">
        <f t="shared" si="6"/>
        <v>5</v>
      </c>
      <c r="L34" s="77" t="str">
        <f t="shared" si="7"/>
        <v>Baja</v>
      </c>
      <c r="M34" s="51">
        <v>90</v>
      </c>
      <c r="N34" s="52" t="s">
        <v>45</v>
      </c>
      <c r="O34" s="51">
        <v>3</v>
      </c>
      <c r="P34" s="52" t="s">
        <v>41</v>
      </c>
      <c r="Q34" s="51">
        <v>5</v>
      </c>
      <c r="R34" s="51">
        <v>15</v>
      </c>
      <c r="S34" s="51" t="s">
        <v>48</v>
      </c>
    </row>
    <row r="35" spans="2:19" ht="81.75" thickBot="1" x14ac:dyDescent="0.3">
      <c r="B35" s="202"/>
      <c r="C35" s="78" t="s">
        <v>88</v>
      </c>
      <c r="D35" s="71" t="s">
        <v>37</v>
      </c>
      <c r="E35" s="64" t="s">
        <v>89</v>
      </c>
      <c r="F35" s="64" t="s">
        <v>90</v>
      </c>
      <c r="G35" s="79" t="s">
        <v>57</v>
      </c>
      <c r="H35" s="72">
        <f t="shared" si="4"/>
        <v>4</v>
      </c>
      <c r="I35" s="79" t="s">
        <v>47</v>
      </c>
      <c r="J35" s="65">
        <f t="shared" si="5"/>
        <v>10</v>
      </c>
      <c r="K35" s="65">
        <f t="shared" si="6"/>
        <v>40</v>
      </c>
      <c r="L35" s="77" t="str">
        <f t="shared" si="7"/>
        <v>Alta</v>
      </c>
      <c r="M35" s="51">
        <v>95</v>
      </c>
      <c r="N35" s="52" t="s">
        <v>46</v>
      </c>
      <c r="O35" s="51">
        <v>2</v>
      </c>
      <c r="P35" s="52" t="s">
        <v>47</v>
      </c>
      <c r="Q35" s="51">
        <v>10</v>
      </c>
      <c r="R35" s="51">
        <v>20</v>
      </c>
      <c r="S35" s="51" t="s">
        <v>48</v>
      </c>
    </row>
    <row r="36" spans="2:19" s="85" customFormat="1" ht="90.75" customHeight="1" x14ac:dyDescent="0.25">
      <c r="B36" s="203" t="s">
        <v>91</v>
      </c>
      <c r="C36" s="80" t="s">
        <v>92</v>
      </c>
      <c r="D36" s="53" t="s">
        <v>37</v>
      </c>
      <c r="E36" s="80" t="s">
        <v>93</v>
      </c>
      <c r="F36" s="80" t="s">
        <v>94</v>
      </c>
      <c r="G36" s="81" t="s">
        <v>40</v>
      </c>
      <c r="H36" s="82">
        <f t="shared" si="4"/>
        <v>1</v>
      </c>
      <c r="I36" s="81" t="s">
        <v>41</v>
      </c>
      <c r="J36" s="55">
        <f t="shared" si="5"/>
        <v>5</v>
      </c>
      <c r="K36" s="55">
        <f t="shared" si="6"/>
        <v>5</v>
      </c>
      <c r="L36" s="55" t="str">
        <f t="shared" si="7"/>
        <v>Baja</v>
      </c>
      <c r="M36" s="83"/>
      <c r="N36" s="84"/>
      <c r="O36" s="84"/>
      <c r="P36" s="84"/>
      <c r="Q36" s="84"/>
      <c r="R36" s="84"/>
      <c r="S36" s="84"/>
    </row>
    <row r="37" spans="2:19" s="85" customFormat="1" ht="192.75" customHeight="1" x14ac:dyDescent="0.25">
      <c r="B37" s="204"/>
      <c r="C37" s="86" t="s">
        <v>95</v>
      </c>
      <c r="D37" s="56" t="s">
        <v>37</v>
      </c>
      <c r="E37" s="86" t="s">
        <v>96</v>
      </c>
      <c r="F37" s="86" t="s">
        <v>97</v>
      </c>
      <c r="G37" s="87" t="s">
        <v>40</v>
      </c>
      <c r="H37" s="88">
        <f t="shared" si="4"/>
        <v>1</v>
      </c>
      <c r="I37" s="87" t="s">
        <v>41</v>
      </c>
      <c r="J37" s="88">
        <f t="shared" si="5"/>
        <v>5</v>
      </c>
      <c r="K37" s="88">
        <f t="shared" si="6"/>
        <v>5</v>
      </c>
      <c r="L37" s="51" t="str">
        <f>IF(K37=5,"Baja",IF(K37=10,"Baja",IF(K37=15,"Moderada",IF(K37=20,"Moderada",IF(K37=25,"Moderada",IF(K37=30,"Alta",IF(K37=40,"Alta",IF(K37=50,"Alta",IF(K37=60,"Extrema",IF(K37=80,"Extrema",IF(K37=100,"Extrema""")))))))))))</f>
        <v>Baja</v>
      </c>
      <c r="M37" s="83"/>
      <c r="N37" s="84"/>
      <c r="O37" s="84"/>
      <c r="P37" s="84"/>
      <c r="Q37" s="84"/>
      <c r="R37" s="84"/>
      <c r="S37" s="84"/>
    </row>
    <row r="38" spans="2:19" s="68" customFormat="1" ht="215.25" customHeight="1" thickBot="1" x14ac:dyDescent="0.3">
      <c r="B38" s="205"/>
      <c r="C38" s="63" t="s">
        <v>98</v>
      </c>
      <c r="D38" s="71" t="s">
        <v>37</v>
      </c>
      <c r="E38" s="63" t="s">
        <v>99</v>
      </c>
      <c r="F38" s="63" t="s">
        <v>100</v>
      </c>
      <c r="G38" s="62" t="s">
        <v>45</v>
      </c>
      <c r="H38" s="65">
        <f t="shared" si="4"/>
        <v>3</v>
      </c>
      <c r="I38" s="62" t="s">
        <v>47</v>
      </c>
      <c r="J38" s="65">
        <f t="shared" si="5"/>
        <v>10</v>
      </c>
      <c r="K38" s="65">
        <f t="shared" si="6"/>
        <v>30</v>
      </c>
      <c r="L38" s="65" t="str">
        <f>IF(K38=5,"Baja",IF(K38=10,"Baja",IF(K38=15,"Moderada",IF(K38=20,"Moderada",IF(K38=25,"Moderada",IF(K38=30,"Alta",IF(K38=40,"Alta",IF(K38=50,"Alta",IF(K38=60,"Extrema",IF(K38=80,"Extrema",IF(K38=100,"Extrema""")))))))))))</f>
        <v>Alta</v>
      </c>
      <c r="M38" s="89"/>
      <c r="N38" s="90"/>
      <c r="O38" s="90"/>
      <c r="P38" s="90"/>
      <c r="Q38" s="90"/>
      <c r="R38" s="90"/>
      <c r="S38" s="90"/>
    </row>
    <row r="39" spans="2:19" ht="164.25" customHeight="1" thickBot="1" x14ac:dyDescent="0.3">
      <c r="B39" s="91" t="s">
        <v>101</v>
      </c>
      <c r="C39" s="92" t="s">
        <v>102</v>
      </c>
      <c r="D39" s="93" t="s">
        <v>37</v>
      </c>
      <c r="E39" s="93" t="s">
        <v>103</v>
      </c>
      <c r="F39" s="93" t="s">
        <v>104</v>
      </c>
      <c r="G39" s="69" t="s">
        <v>46</v>
      </c>
      <c r="H39" s="65">
        <f t="shared" si="4"/>
        <v>2</v>
      </c>
      <c r="I39" s="69" t="s">
        <v>47</v>
      </c>
      <c r="J39" s="65">
        <f t="shared" si="5"/>
        <v>10</v>
      </c>
      <c r="K39" s="65">
        <f t="shared" si="6"/>
        <v>20</v>
      </c>
      <c r="L39" s="65" t="str">
        <f>IF(K39=5,"Baja",IF(K39=10,"Baja",IF(K39=15,"Moderada",IF(K39=20,"Moderada",IF(K39=25,"Moderada",IF(K39=30,"Alta",IF(K39=40,"Alta",IF(K39=50,"Alta",IF(K39=60,"Extrema",IF(K39=80,"Extrema",IF(K39=100,"Extrema""")))))))))))</f>
        <v>Moderada</v>
      </c>
    </row>
    <row r="40" spans="2:19" ht="195.75" customHeight="1" thickBot="1" x14ac:dyDescent="0.3">
      <c r="B40" s="94" t="s">
        <v>105</v>
      </c>
      <c r="C40" s="95" t="s">
        <v>106</v>
      </c>
      <c r="D40" s="67" t="s">
        <v>37</v>
      </c>
      <c r="E40" s="67" t="s">
        <v>107</v>
      </c>
      <c r="F40" s="67" t="s">
        <v>108</v>
      </c>
      <c r="G40" s="54" t="s">
        <v>40</v>
      </c>
      <c r="H40" s="50">
        <f t="shared" si="4"/>
        <v>1</v>
      </c>
      <c r="I40" s="54" t="s">
        <v>47</v>
      </c>
      <c r="J40" s="50">
        <f t="shared" si="5"/>
        <v>10</v>
      </c>
      <c r="K40" s="50">
        <f t="shared" si="6"/>
        <v>10</v>
      </c>
      <c r="L40" s="50" t="str">
        <f t="shared" ref="L40:L45" si="8">IF(K40=5,"Baja",IF(K40=10,"Baja",IF(K40=15,"Moderada",IF(K40=20,"Moderada",IF(K40=25,"Moderada",IF(K40=30,"Alta",IF(K40=40,"Alta",IF(K40=50,"Alta",IF(K40=60,"Extrema",IF(K40=80,"Extrema",IF(K40=100,"Extrema""")))))))))))</f>
        <v>Baja</v>
      </c>
      <c r="M40" s="96"/>
    </row>
    <row r="41" spans="2:19" ht="111" customHeight="1" thickBot="1" x14ac:dyDescent="0.3">
      <c r="B41" s="206" t="s">
        <v>131</v>
      </c>
      <c r="C41" s="97" t="s">
        <v>109</v>
      </c>
      <c r="D41" s="48" t="s">
        <v>37</v>
      </c>
      <c r="E41" s="98" t="s">
        <v>110</v>
      </c>
      <c r="F41" s="98" t="s">
        <v>111</v>
      </c>
      <c r="G41" s="99" t="s">
        <v>40</v>
      </c>
      <c r="H41" s="50">
        <f t="shared" si="4"/>
        <v>1</v>
      </c>
      <c r="I41" s="49" t="s">
        <v>47</v>
      </c>
      <c r="J41" s="50">
        <f t="shared" si="5"/>
        <v>10</v>
      </c>
      <c r="K41" s="50">
        <f t="shared" si="6"/>
        <v>10</v>
      </c>
      <c r="L41" s="50" t="str">
        <f t="shared" si="8"/>
        <v>Baja</v>
      </c>
    </row>
    <row r="42" spans="2:19" ht="147.75" customHeight="1" thickBot="1" x14ac:dyDescent="0.3">
      <c r="B42" s="202"/>
      <c r="C42" s="71" t="s">
        <v>112</v>
      </c>
      <c r="D42" s="63" t="s">
        <v>37</v>
      </c>
      <c r="E42" s="71" t="s">
        <v>113</v>
      </c>
      <c r="F42" s="71" t="s">
        <v>114</v>
      </c>
      <c r="G42" s="62" t="s">
        <v>46</v>
      </c>
      <c r="H42" s="65">
        <f t="shared" si="4"/>
        <v>2</v>
      </c>
      <c r="I42" s="62" t="s">
        <v>42</v>
      </c>
      <c r="J42" s="65">
        <f t="shared" si="5"/>
        <v>20</v>
      </c>
      <c r="K42" s="65">
        <f t="shared" si="6"/>
        <v>40</v>
      </c>
      <c r="L42" s="65" t="str">
        <f t="shared" si="8"/>
        <v>Alta</v>
      </c>
    </row>
    <row r="43" spans="2:19" ht="192.75" customHeight="1" thickBot="1" x14ac:dyDescent="0.3">
      <c r="B43" s="100" t="s">
        <v>115</v>
      </c>
      <c r="C43" s="101" t="s">
        <v>116</v>
      </c>
      <c r="D43" s="98" t="s">
        <v>37</v>
      </c>
      <c r="E43" s="101" t="s">
        <v>117</v>
      </c>
      <c r="F43" s="101" t="s">
        <v>118</v>
      </c>
      <c r="G43" s="99" t="s">
        <v>40</v>
      </c>
      <c r="H43" s="102">
        <f t="shared" si="4"/>
        <v>1</v>
      </c>
      <c r="I43" s="99" t="s">
        <v>47</v>
      </c>
      <c r="J43" s="102">
        <f t="shared" si="5"/>
        <v>10</v>
      </c>
      <c r="K43" s="102">
        <f t="shared" si="6"/>
        <v>10</v>
      </c>
      <c r="L43" s="102" t="str">
        <f t="shared" si="8"/>
        <v>Baja</v>
      </c>
    </row>
    <row r="44" spans="2:19" s="103" customFormat="1" ht="191.25" customHeight="1" thickBot="1" x14ac:dyDescent="0.3">
      <c r="B44" s="200" t="s">
        <v>119</v>
      </c>
      <c r="C44" s="67" t="s">
        <v>120</v>
      </c>
      <c r="D44" s="67" t="s">
        <v>51</v>
      </c>
      <c r="E44" s="67" t="s">
        <v>121</v>
      </c>
      <c r="F44" s="67" t="s">
        <v>122</v>
      </c>
      <c r="G44" s="54" t="s">
        <v>45</v>
      </c>
      <c r="H44" s="50">
        <f t="shared" si="4"/>
        <v>3</v>
      </c>
      <c r="I44" s="54" t="s">
        <v>42</v>
      </c>
      <c r="J44" s="50">
        <f t="shared" si="5"/>
        <v>20</v>
      </c>
      <c r="K44" s="50">
        <f t="shared" si="6"/>
        <v>60</v>
      </c>
      <c r="L44" s="50" t="str">
        <f t="shared" si="8"/>
        <v>Extrema</v>
      </c>
    </row>
    <row r="45" spans="2:19" s="103" customFormat="1" ht="191.25" customHeight="1" thickBot="1" x14ac:dyDescent="0.3">
      <c r="B45" s="198"/>
      <c r="C45" s="58" t="s">
        <v>102</v>
      </c>
      <c r="D45" s="58" t="s">
        <v>37</v>
      </c>
      <c r="E45" s="58" t="s">
        <v>123</v>
      </c>
      <c r="F45" s="58" t="s">
        <v>124</v>
      </c>
      <c r="G45" s="52" t="s">
        <v>40</v>
      </c>
      <c r="H45" s="65">
        <f t="shared" si="4"/>
        <v>1</v>
      </c>
      <c r="I45" s="52" t="s">
        <v>47</v>
      </c>
      <c r="J45" s="65">
        <f t="shared" si="5"/>
        <v>10</v>
      </c>
      <c r="K45" s="65">
        <f t="shared" si="6"/>
        <v>10</v>
      </c>
      <c r="L45" s="65" t="str">
        <f t="shared" si="8"/>
        <v>Baja</v>
      </c>
    </row>
    <row r="46" spans="2:19" s="103" customFormat="1" ht="174" customHeight="1" thickBot="1" x14ac:dyDescent="0.3">
      <c r="B46" s="104" t="s">
        <v>35</v>
      </c>
      <c r="C46" s="48" t="s">
        <v>125</v>
      </c>
      <c r="D46" s="48" t="s">
        <v>37</v>
      </c>
      <c r="E46" s="48" t="s">
        <v>126</v>
      </c>
      <c r="F46" s="48" t="s">
        <v>127</v>
      </c>
      <c r="G46" s="49" t="s">
        <v>40</v>
      </c>
      <c r="H46" s="50">
        <f>IF(G46="Rara vez",1,IF(G46="Improbable",2,IF(G46="Posible",3,IF(G46="Probable",4,IF(G46="Casi seguro",5,"")))))</f>
        <v>1</v>
      </c>
      <c r="I46" s="49" t="s">
        <v>42</v>
      </c>
      <c r="J46" s="50">
        <f>IF(I46="Moderado",5,IF(I46="Mayor",10,IF(I46="Catastrofico",20,"")))</f>
        <v>20</v>
      </c>
      <c r="K46" s="50">
        <f>IFERROR(H46*J46, "")</f>
        <v>20</v>
      </c>
      <c r="L46" s="50" t="str">
        <f>IF(K46=5,"Baja",IF(K46=10,"Baja",IF(K46=15,"Moderada",IF(K46=20,"Moderada",IF(K46=25,"Moderada",IF(K46=30,"Alta",IF(K46=40,"Alta",IF(K46=50,"Alta",IF(K46=60,"Extrema",IF(K46=80,"Extrema",IF(K46=100,"Extrema""")))))))))))</f>
        <v>Moderada</v>
      </c>
    </row>
    <row r="52" spans="2:4" ht="33.75" x14ac:dyDescent="0.5">
      <c r="B52" s="207" t="s">
        <v>128</v>
      </c>
      <c r="C52" s="207"/>
      <c r="D52" s="105"/>
    </row>
    <row r="53" spans="2:4" ht="33.75" customHeight="1" x14ac:dyDescent="0.5">
      <c r="B53" s="208"/>
      <c r="C53" s="208"/>
      <c r="D53" s="105"/>
    </row>
    <row r="54" spans="2:4" x14ac:dyDescent="0.25">
      <c r="B54" s="103"/>
      <c r="C54" s="103"/>
      <c r="D54" s="103"/>
    </row>
    <row r="55" spans="2:4" ht="21" customHeight="1" x14ac:dyDescent="0.25">
      <c r="B55" s="189" t="s">
        <v>129</v>
      </c>
    </row>
    <row r="56" spans="2:4" x14ac:dyDescent="0.25">
      <c r="B56" s="189"/>
    </row>
    <row r="57" spans="2:4" x14ac:dyDescent="0.25">
      <c r="B57" s="189"/>
    </row>
    <row r="61" spans="2:4" x14ac:dyDescent="0.25">
      <c r="C61"/>
    </row>
  </sheetData>
  <mergeCells count="22">
    <mergeCell ref="B55:B57"/>
    <mergeCell ref="M18:S18"/>
    <mergeCell ref="G19:L19"/>
    <mergeCell ref="M19:S19"/>
    <mergeCell ref="B22:B25"/>
    <mergeCell ref="B26:B28"/>
    <mergeCell ref="B29:B31"/>
    <mergeCell ref="B32:B35"/>
    <mergeCell ref="B36:B38"/>
    <mergeCell ref="B41:B42"/>
    <mergeCell ref="B44:B45"/>
    <mergeCell ref="B52:C53"/>
    <mergeCell ref="B2:C5"/>
    <mergeCell ref="D2:L5"/>
    <mergeCell ref="B7:D16"/>
    <mergeCell ref="B17:B20"/>
    <mergeCell ref="C17:F17"/>
    <mergeCell ref="G17:L17"/>
    <mergeCell ref="C18:C20"/>
    <mergeCell ref="D18:E18"/>
    <mergeCell ref="F18:F20"/>
    <mergeCell ref="G18:L18"/>
  </mergeCells>
  <conditionalFormatting sqref="S21:S35 L21:L46">
    <cfRule type="containsText" dxfId="6" priority="1" operator="containsText" text="Extrema">
      <formula>NOT(ISERROR(SEARCH("Extrema",L21)))</formula>
    </cfRule>
    <cfRule type="containsText" dxfId="5" priority="2" operator="containsText" text="Baja">
      <formula>NOT(ISERROR(SEARCH("Baja",L21)))</formula>
    </cfRule>
    <cfRule type="containsText" dxfId="4" priority="3" operator="containsText" text="Moderada">
      <formula>NOT(ISERROR(SEARCH("Moderada",L21)))</formula>
    </cfRule>
    <cfRule type="containsText" dxfId="3" priority="4" operator="containsText" text="Moderado">
      <formula>NOT(ISERROR(SEARCH("Moderado",L21)))</formula>
    </cfRule>
    <cfRule type="containsText" dxfId="2" priority="6" operator="containsText" text="Alt">
      <formula>NOT(ISERROR(SEARCH("Alt",L21)))</formula>
    </cfRule>
    <cfRule type="containsText" dxfId="1" priority="7" operator="containsText" text="Alta">
      <formula>NOT(ISERROR(SEARCH("Alta",L21)))</formula>
    </cfRule>
    <cfRule type="containsText" dxfId="0" priority="8" operator="containsText" text="Extrema&quot;">
      <formula>NOT(ISERROR(SEARCH("Extrema""",L21)))</formula>
    </cfRule>
  </conditionalFormatting>
  <dataValidations count="3">
    <dataValidation type="list" allowBlank="1" showInputMessage="1" showErrorMessage="1" sqref="N21:N35" xr:uid="{00000000-0002-0000-0700-000000000000}">
      <formula1>$P$9:$T$9</formula1>
    </dataValidation>
    <dataValidation type="list" allowBlank="1" showInputMessage="1" showErrorMessage="1" sqref="P21:P27 P29:P35" xr:uid="{00000000-0002-0000-0700-000001000000}">
      <formula1>$P$14:$R$14</formula1>
    </dataValidation>
    <dataValidation type="list" allowBlank="1" showInputMessage="1" showErrorMessage="1" sqref="P28" xr:uid="{00000000-0002-0000-0700-000002000000}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PLAN ANTICORRUPCIÓN</vt:lpstr>
      <vt:lpstr>RIESGOS</vt:lpstr>
      <vt:lpstr>TRAMITES</vt:lpstr>
      <vt:lpstr>RdCUENTAS</vt:lpstr>
      <vt:lpstr>ATENCION CIUDADANO</vt:lpstr>
      <vt:lpstr>TRANSPARENCIA</vt:lpstr>
      <vt:lpstr>INICIATIVAS</vt:lpstr>
      <vt:lpstr>Mapa de Corrupción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Interno</dc:creator>
  <cp:lastModifiedBy>SURORIENTE</cp:lastModifiedBy>
  <dcterms:created xsi:type="dcterms:W3CDTF">2022-04-26T16:41:21Z</dcterms:created>
  <dcterms:modified xsi:type="dcterms:W3CDTF">2024-12-06T21:22:17Z</dcterms:modified>
</cp:coreProperties>
</file>